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30" windowWidth="16080" windowHeight="8115" activeTab="0"/>
  </bookViews>
  <sheets>
    <sheet name="Лист1 (2)" sheetId="1" r:id="rId1"/>
    <sheet name="Лист1" sheetId="2" r:id="rId2"/>
  </sheets>
  <definedNames>
    <definedName name="_xlnm.Print_Titles" localSheetId="0">'Лист1 (2)'!$3:$3</definedName>
    <definedName name="_xlnm.Print_Area" localSheetId="0">'Лист1 (2)'!$A$1:$L$166</definedName>
  </definedNames>
  <calcPr fullCalcOnLoad="1"/>
</workbook>
</file>

<file path=xl/sharedStrings.xml><?xml version="1.0" encoding="utf-8"?>
<sst xmlns="http://schemas.openxmlformats.org/spreadsheetml/2006/main" count="599" uniqueCount="365">
  <si>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</si>
  <si>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</si>
  <si>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</si>
  <si>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</si>
  <si>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</si>
  <si>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</si>
  <si>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</si>
  <si>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</si>
  <si>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</si>
  <si>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</si>
  <si>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</si>
  <si>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</si>
  <si>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</si>
  <si>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</si>
  <si>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</si>
  <si>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</si>
  <si>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</si>
  <si>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</si>
  <si>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</si>
  <si>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</si>
  <si>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</si>
  <si>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</si>
  <si>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</si>
  <si>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</si>
  <si>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</si>
  <si>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</si>
  <si>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</si>
  <si>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</si>
  <si>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</si>
  <si>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</si>
  <si>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</si>
  <si>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</si>
  <si>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</si>
  <si>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</si>
  <si>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</si>
  <si>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</si>
  <si>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</si>
  <si>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</si>
  <si>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</si>
  <si>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</si>
  <si>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</si>
  <si>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</si>
  <si>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</si>
  <si>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</si>
  <si>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</si>
  <si>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</si>
  <si>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</si>
  <si>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</si>
  <si>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</si>
  <si>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</si>
  <si>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</si>
  <si>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</si>
  <si>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</si>
  <si>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</si>
  <si>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</si>
  <si>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</si>
  <si>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</si>
  <si>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</si>
  <si>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</si>
  <si>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</si>
  <si>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</si>
  <si>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</si>
  <si>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</si>
  <si>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</si>
  <si>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</si>
  <si>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</si>
  <si>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</si>
  <si>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</si>
  <si>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</si>
  <si>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</si>
  <si>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</si>
  <si>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</si>
  <si>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</si>
  <si>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</si>
  <si>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</si>
  <si>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</si>
  <si>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</si>
  <si>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</si>
  <si>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</si>
  <si>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</si>
  <si>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</si>
  <si>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</si>
  <si>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</si>
  <si>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</si>
  <si>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</si>
  <si>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</si>
  <si>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</si>
  <si>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</si>
  <si>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</si>
  <si>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</si>
  <si>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</si>
  <si>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</si>
  <si>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</si>
  <si>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</si>
  <si>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</si>
  <si>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</si>
  <si>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</si>
  <si>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</si>
  <si>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</si>
  <si>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</si>
  <si>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</si>
  <si>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</si>
  <si>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</si>
  <si>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</si>
  <si>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</si>
  <si>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</si>
  <si>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</si>
  <si>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</si>
  <si>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</si>
  <si>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</si>
  <si>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</si>
  <si>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</si>
  <si>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</si>
  <si>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</si>
  <si>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</si>
  <si>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</si>
  <si>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</si>
  <si>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</si>
  <si>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</si>
  <si>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</si>
  <si>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</si>
  <si>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</si>
  <si>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</si>
  <si>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</si>
  <si>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</si>
  <si>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</si>
  <si>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</si>
  <si>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</si>
  <si>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</si>
  <si>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</si>
  <si>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</si>
  <si>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</si>
  <si>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</si>
  <si>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Забезпечення лiкарськими засобами пільгових категорій населення відповідно до Постанови КМУ № 1303 від 17.08.1998</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</si>
  <si>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</si>
  <si>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</si>
  <si>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</si>
  <si>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</si>
  <si>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2022 рік
</t>
  </si>
  <si>
    <t xml:space="preserve">Програма популяризації та підняття престижу служби за контрактом та вступу до вищих військових навчальних закладів Міністерства Оборони України на території Новгород-Сіверської міської територіальної громади на 2022 рік </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</si>
  <si>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</si>
  <si>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</si>
  <si>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</si>
  <si>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</si>
  <si>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</si>
  <si>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</si>
  <si>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</si>
  <si>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</si>
  <si>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Програма юридичного обслуговування Новгород-Сіверської міської ради Чернігівської області на 2022 - 2025 роки</t>
  </si>
  <si>
    <t>0110150</t>
  </si>
  <si>
    <t>0110180</t>
  </si>
  <si>
    <t>0112010</t>
  </si>
  <si>
    <t>0112111</t>
  </si>
  <si>
    <t>0113112</t>
  </si>
  <si>
    <t>0113133</t>
  </si>
  <si>
    <t>0113242</t>
  </si>
  <si>
    <t>0116030</t>
  </si>
  <si>
    <t>0116071</t>
  </si>
  <si>
    <t>0117351</t>
  </si>
  <si>
    <t>0117130</t>
  </si>
  <si>
    <t>0117412</t>
  </si>
  <si>
    <t>0117610</t>
  </si>
  <si>
    <t xml:space="preserve"> 0117680</t>
  </si>
  <si>
    <t>0118110</t>
  </si>
  <si>
    <t>0118220</t>
  </si>
  <si>
    <t>0118130</t>
  </si>
  <si>
    <t>0118230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</si>
  <si>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</si>
  <si>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</si>
  <si>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</si>
  <si>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</si>
  <si>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</si>
  <si>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</si>
  <si>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</si>
  <si>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</si>
  <si>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</si>
  <si>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</si>
  <si>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</si>
  <si>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</si>
  <si>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Програма розробки містобудівної документації Новгород-Сіверської міської територіальної громади на 2022-2025 роки</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</si>
  <si>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</si>
  <si>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</si>
  <si>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</si>
  <si>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</si>
  <si>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</si>
  <si>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</si>
  <si>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</si>
  <si>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</si>
  <si>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</si>
  <si>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</si>
  <si>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</si>
  <si>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</si>
  <si>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Рішення сесії міської ради  від 03 грудня 2021 року № 473</t>
  </si>
  <si>
    <t>Рішення сесії міської ради від 03 грудня 2021 року № 468</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</si>
  <si>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</si>
  <si>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</si>
  <si>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</si>
  <si>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</si>
  <si>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</si>
  <si>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</si>
  <si>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</si>
  <si>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0611181</t>
  </si>
  <si>
    <t>0617321</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</si>
  <si>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</si>
  <si>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</si>
  <si>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</si>
  <si>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</si>
  <si>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Поточний ремонт сільських структурних підрозділів.Придбання господарських товарів, будівельних матеріалів для ремонту</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</si>
  <si>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</si>
  <si>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</si>
  <si>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</si>
  <si>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</si>
  <si>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</si>
  <si>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</si>
  <si>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</si>
  <si>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15)</t>
  </si>
  <si>
    <t>Раннє виявлення  туберкульозу</t>
  </si>
  <si>
    <t>Удосконалення  методів діагностики злоякісних новоутворень та спеціального лікування онкологічних хворих</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</si>
  <si>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</si>
  <si>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</si>
  <si>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</si>
  <si>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</si>
  <si>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</si>
  <si>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</si>
  <si>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</si>
  <si>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0813230</t>
  </si>
  <si>
    <t>Оплата комунальних послуг та енергоносіїв КНП</t>
  </si>
  <si>
    <t>матеріальна допомога мешканцям громади</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</si>
  <si>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</si>
  <si>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Н-Сів філія ЧОЦЗ</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</si>
  <si>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</si>
  <si>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</si>
  <si>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Рішення сесії міської ради  від 14 липня 2021 року         № 275 (зі змінами)</t>
  </si>
  <si>
    <t xml:space="preserve">Рішення сесії міської ради від  15 грудня 2022 року             № 738 </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</si>
  <si>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</si>
  <si>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</si>
  <si>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</si>
  <si>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</si>
  <si>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</si>
  <si>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Рішення сесії міської ради  від 03 грудня 2021 року  № 470  (зі змінами)</t>
  </si>
  <si>
    <t>Рішення сесії міської ради  від 04 грудня 2019 року № 975  (зі змінами)</t>
  </si>
  <si>
    <t>Соціальний захист та підтримка внутрішньо переміщених осіб Новгород-Сіверської міської територіальної громади на 2022-2025 роки</t>
  </si>
  <si>
    <t>Рішення сесії міської ради від 27 січня 2023 року № 779 (зі змінами)</t>
  </si>
  <si>
    <t>16)</t>
  </si>
  <si>
    <t>Рішення сесії міської ради  від  27 cічня 2023 року № 778 (зі змінами)</t>
  </si>
  <si>
    <t>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</si>
  <si>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Соціальний захист фізичних осіб, які надають соціальні послуги з догляду на непрофесійній основі та на професійній основі без здійснення підприємницької діяльності на  території Новгород-Сіверської міської територіальної громади на 2022-2025 роки</t>
  </si>
  <si>
    <t>Соціальна підтримка учасників АТО, ООС, Захисників і Захисниць України, членів їх сіфмей, а також членів сімей військовослужбовців,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</si>
  <si>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</si>
  <si>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</si>
  <si>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</si>
  <si>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</si>
  <si>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 xml:space="preserve">Програма розвитку житлово-комунального господарства та благоустрою території населених пунктів  Новгород-Сіверської міської територіальної громади на 2022-2025 роки
</t>
  </si>
  <si>
    <t>0116090</t>
  </si>
  <si>
    <t>Оплата послуг з інформатизації</t>
  </si>
  <si>
    <t xml:space="preserve">Обсяг фінансування  передбачений місцевою/регіональною програмою по загальному та спеціальному фонду на 2024 рік  (грн.) </t>
  </si>
  <si>
    <t>Бюджетні призначення  на 2024 рік )  по загальному та спеціальному фонду (грн)</t>
  </si>
  <si>
    <t>Програма підтримки Новгород-Сіверського сектору  №1 іфлії Державної установи "Центр пробації" в Чернігівській області на 2023-2024 роки</t>
  </si>
  <si>
    <t xml:space="preserve">Програма забезпечення державної безпеки на території Новгород-Сіверської міської територіальної громади  та матеріально-технічного забезпечення районного віділу Управління Служби безпеки України в Чернігівській областіна 2023-2024 роки </t>
  </si>
  <si>
    <t>0116083</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</si>
  <si>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2024-2028 роки
</t>
  </si>
  <si>
    <t xml:space="preserve">Рішення сесії міської ради  </t>
  </si>
  <si>
    <t>Рішення сесії міської ради</t>
  </si>
  <si>
    <t>Програма надання одноразової матеріальної допомоги мешканцям населених пунктів Новгород-Сіверської міської ради на 2024-2028 роки</t>
  </si>
  <si>
    <t>Загальний фонд</t>
  </si>
  <si>
    <t>Спеціальний фонд</t>
  </si>
  <si>
    <t>Залишок асигнувань до кінця 2024 року</t>
  </si>
  <si>
    <r>
      <t xml:space="preserve">0112010  </t>
    </r>
    <r>
      <rPr>
        <b/>
        <sz val="24"/>
        <rFont val="Times New Roman"/>
        <family val="1"/>
      </rPr>
      <t>Всього</t>
    </r>
  </si>
  <si>
    <r>
      <t xml:space="preserve">Програми забезпечення покращення якості надання медичної допомоги населенню Новгород-Сіверської міської територіальної громади на 2022-2025 роки,                                     </t>
    </r>
    <r>
      <rPr>
        <sz val="24"/>
        <rFont val="Times New Roman"/>
        <family val="1"/>
      </rPr>
      <t xml:space="preserve">      у тому числі за напрямками:</t>
    </r>
  </si>
  <si>
    <t>Рішення 14-ої сесії міської ради VIII скликання  від 03 грудня 2021 року  № 492</t>
  </si>
  <si>
    <t>Рішення 19-ої позачергової сесії міської ради VIII скликання від 15 грудня 2022 року № 745 (зі змінами)</t>
  </si>
  <si>
    <t>Рішення 14-ої сесії міської ради VIII скликання  від 03 грудня 2021 року № 485</t>
  </si>
  <si>
    <t>Рішення 14-ої сесії міської ради VIII скликання від 03 грудня 2021 року № 440</t>
  </si>
  <si>
    <t>Рішення 13-ої сесії міської ради VIII скликання від 26 жовтня 2021 року № 369 (зі змінами)</t>
  </si>
  <si>
    <t>Рішення 14-ої сесії міської ради VIII скликання від 03 грудня 2021 року № 444              (зі змінами)</t>
  </si>
  <si>
    <t>Рішення 14-ої сесії міської ради VIII скликання від 03 грудня 2021 року № 437 (зі змінами)</t>
  </si>
  <si>
    <t>Рішення 14-ої сесії міської ради VIII скликання від 03 грудя 2021 року № 478 (зі змінами)</t>
  </si>
  <si>
    <t>Рішення 16-ої сесії міської ради VIII скликання  від 21 лютого 2022 року № 592  (зі змінами)</t>
  </si>
  <si>
    <t>Рішення 14-ої сесії міської ради VIII скликання від 03 грудня 2021 року № 466              (зі змінами)</t>
  </si>
  <si>
    <t>Рішення 14-ої сесії міської ради VIII скликання   від 03 грудня 2021 року  № 462             (зі змінами)</t>
  </si>
  <si>
    <t>Рішення 14-ої сесії міської ради VIII скликання від 03 грудня 2021 року № 461 (зі змінами)</t>
  </si>
  <si>
    <t>Рішення 14-ої сесії міської ради VIII скликаннявід 03 грудня 2021 року № 465 (зі змінами)</t>
  </si>
  <si>
    <t>Рішення 14-ої сесії міської ради VIII скликання від 03 грудня 2021 року № 493 (зі змінами)</t>
  </si>
  <si>
    <t>Рішення14-ої сесії міської ради VIII скликання від 03 грудня 2021 року                № 464  (зі змінами)</t>
  </si>
  <si>
    <t>Рішення 14-ої сесії міської ради VIII скликання від 03 грудня 2021 року  № 460  (зі змінами)</t>
  </si>
  <si>
    <t>Рішення 66-ої сесії міської ради VII скликання від 08 грудня 2020 року № 1244</t>
  </si>
  <si>
    <t xml:space="preserve">Рішення 53-ої сесії міської ради VII скликання від 04 грудня 2019 року № 975                            (зі змінами)      </t>
  </si>
  <si>
    <t>Рішення 14-ої сесії міської ради VIII скликання від 03 грудня 2021 року № 476 (зі змінами)</t>
  </si>
  <si>
    <t>Рішення 14-ої сесії міської ради VIII скликання від 03 грудня 2021 року № 475                      (зі змінами)</t>
  </si>
  <si>
    <t>Рішення 14-ої сесії міської ради VIII скликання  від 03 грудня 2021 року № 469 (зі змінами)</t>
  </si>
  <si>
    <t>Рішення 14-ої сесії міської ради VIII скликання від 03 грудня 2021 року  № 470                 (зі змінами)</t>
  </si>
  <si>
    <t>Рішення 14-ої сесії міської ради VIII скликання від 03 грудня 2021 року № 472</t>
  </si>
  <si>
    <t>Рішення 14-ої сесії міської ради VIII скликання  від 03 грудня 2021 року № 467</t>
  </si>
  <si>
    <t>Рішення 14-ої сесії міської ради VIII скликання   від 03 грудня 2021 року № 463 (зі змінами)</t>
  </si>
  <si>
    <t>0118330  Всього</t>
  </si>
  <si>
    <t>Рішення 66-ої сесії міської ради VII скликання  від 08 грудня 2020 року № 1250</t>
  </si>
  <si>
    <t>Рішення 11-ої сесії міської ради VIII скликання від 14 липня 2021 року № 275 (зі змінами)</t>
  </si>
  <si>
    <t>Рішення 14-ої сесії міської ради VIII скликання від 03 грудня 2021 року № 454</t>
  </si>
  <si>
    <t>Рішення 14-ої сесії міської ради VIII скликання від 03 грудя 2021 року № 488</t>
  </si>
  <si>
    <t>Міська рада   /         ЦНСП</t>
  </si>
  <si>
    <t>0112111  Всього</t>
  </si>
  <si>
    <t>Рішення 14-ої сесії міської ради VIII скликання від 03 грудня 2021 року  № 449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</si>
  <si>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</si>
  <si>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</si>
  <si>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Рішення 14-ої сесії міської ради VIII скликання від 03 грудня 2021 року                             № 480 (зі змінами)</t>
  </si>
  <si>
    <t>0611010 Всього</t>
  </si>
  <si>
    <t>Рішення 66-ої сесії міської ради VII скликання від 08 грудня 2020 року  № 1287</t>
  </si>
  <si>
    <t>Рішення 14-ої сесії міської ради VIII скликання  від 03 грудня 2021 року № 479                  (зі змінами)</t>
  </si>
  <si>
    <t>Управління соціального захисту населення, сім'ї та праці Новгород-Сіверської міської ради Чернігівської області</t>
  </si>
  <si>
    <t>Рішення 14-ої сесії міської ради VIII скликання від 03 грудня 2021 року № 455 (із змінами)</t>
  </si>
  <si>
    <t xml:space="preserve">Відділ культури і туризму Новгород-Сіверської міської ради Чернігівської області </t>
  </si>
  <si>
    <t xml:space="preserve">Рішення 19-ої позачергової сесії міської ради VIII скликання від 15 грудня 2022 року № 747                 (зі змінами) </t>
  </si>
  <si>
    <t>Рішення 14-ої сесії міської ради VIII скликання  від 03 грудня 2021 року № 483</t>
  </si>
  <si>
    <t>Рішення 14-ої сесії міської ради VIII скликання від 03 грудня 2021 року  № 484</t>
  </si>
  <si>
    <t xml:space="preserve">Фінансове управління Новгород-Сіверської міської ради Чернігівської області </t>
  </si>
  <si>
    <t>Рішення 19-ої позачергової  сесії міської ради VIII сликання від 15 грудня 2022 року № 762 (зі змінами)</t>
  </si>
  <si>
    <t>Програма забезпечення автобусного сполучення між містом Новгородом-Сіверським та адміністративним центром Семенівської міської територіальної громади Новгород-Сіверського району на 2024 рік</t>
  </si>
  <si>
    <t>3719770</t>
  </si>
  <si>
    <t>Програму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2024-2028 роки</t>
  </si>
  <si>
    <t>у тому числі спеціальний фонд:</t>
  </si>
  <si>
    <r>
      <t xml:space="preserve">0118831 </t>
    </r>
    <r>
      <rPr>
        <b/>
        <sz val="24"/>
        <rFont val="Times New Roman"/>
        <family val="1"/>
      </rPr>
      <t>Всього</t>
    </r>
  </si>
  <si>
    <t>Рішення 35-ої сесії міської ради VIII скликання  від 21 грудня 2023 року № 1031</t>
  </si>
  <si>
    <t xml:space="preserve">Надання пільг хворим з хронічною нирковою недостатністю, які отримують програмний гемодіаліз в медичних закладах та проживають на території Новгород-Сіверської міської територіальної громади, на 2022-2025 роки
</t>
  </si>
  <si>
    <t>17)</t>
  </si>
  <si>
    <t>Надання одноразової матеріальної допомоги мешканцям населених пунктів Новгород-Сіверської міської територіальної громади на 2024-2025 роки</t>
  </si>
  <si>
    <t>Рішення 35-ої сесії міської ради VIII скликання  від 21 грудня 2023 року № 1041</t>
  </si>
  <si>
    <t>Матеріально-технічне забезпечення підприємства: оплата комунальних послуг та енергоносіїв</t>
  </si>
  <si>
    <t>Рішення 14-ої сесії міської ради VIII скликання від 03 грудя 2021 року № 478 (із змінами)</t>
  </si>
  <si>
    <r>
      <t xml:space="preserve">0117461  </t>
    </r>
    <r>
      <rPr>
        <b/>
        <sz val="24"/>
        <color indexed="8"/>
        <rFont val="Times New Roman"/>
        <family val="1"/>
      </rPr>
      <t>Всього</t>
    </r>
  </si>
  <si>
    <t>2) Матеріально-технічне забезпечення підприємства (оплата комунальних послуг та енергоносіїв)</t>
  </si>
  <si>
    <t>4) Капітальні видатки (придбання реанімобіля)</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</si>
  <si>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</si>
  <si>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r>
      <t xml:space="preserve">0116082 </t>
    </r>
    <r>
      <rPr>
        <b/>
        <sz val="24"/>
        <rFont val="Times New Roman"/>
        <family val="1"/>
      </rPr>
      <t>Всього</t>
    </r>
  </si>
  <si>
    <t>Рішення 26-ої  позачергової сесії VIII  скликання  Новгород-Сіверської міської ради від 09 серпня 2023 року № 896</t>
  </si>
  <si>
    <t>Рішення 29-ої сесії VIII  скликання  Новгород-Сіверської міської ради від 15 вересня 2023 року № 987</t>
  </si>
  <si>
    <t>Касові видатки станом на 01 лютого 2024 року</t>
  </si>
  <si>
    <t xml:space="preserve">Оплата комунальних послуг та енергоносіїв КНП </t>
  </si>
  <si>
    <t xml:space="preserve">8) Покрщення матеріального забезпечення лікарів </t>
  </si>
  <si>
    <t xml:space="preserve">надання одноразової грошової допомоги лікарям-спеціалістам, які вперше прийшли працювати до КНП "Новгород-Сіверська ЦМЛ"  </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</si>
  <si>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</si>
  <si>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</si>
  <si>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</si>
  <si>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одноразова матеріальна допомога внутрішньо переміщеним та/або евакуйованим особам Новгород-Сіверської територіальної громади, які проживали у зоні двадцяти кіломентрів від кордону, у зв`язку із введенням воєнного стану</t>
  </si>
  <si>
    <t>одноразової матеріальної допомоги, громадянам які опинилися у складній життєвій ситуації</t>
  </si>
  <si>
    <t xml:space="preserve">Матеріально-технічне забезпечення підприємства </t>
  </si>
  <si>
    <t>Впровадження сучасних та ефективних методів лікування</t>
  </si>
  <si>
    <t>пільгові медикаменти</t>
  </si>
  <si>
    <t>Поліпшення медикаментозного і матеріально-технічного забезпечення галузі відповідно до стандартів та з урахуванням необхідності досягнення гарантованого державою обсягу безоплатної медичної допомоги громадянам у закладах охорони здоров'я</t>
  </si>
  <si>
    <t>Забезпечення пожежної безпеки у закладах охорони здоров'я</t>
  </si>
  <si>
    <t>Матеріально-технічне забезпечення медичних працівників</t>
  </si>
  <si>
    <t>відрядження</t>
  </si>
  <si>
    <t>послуги</t>
  </si>
  <si>
    <t>шкільний автобус, здорове та якісне харчування, податки</t>
  </si>
  <si>
    <t>обладнання , інвентар</t>
  </si>
  <si>
    <t>обладнання, матеріали</t>
  </si>
  <si>
    <t>Предмети, матеріали, обладнання та інвентар; Інші поточні видатки</t>
  </si>
  <si>
    <t>Оплата послуг (крім комунальних)</t>
  </si>
  <si>
    <t>Оплата послуг (крім комунальних); Інші поточні видатки</t>
  </si>
  <si>
    <t xml:space="preserve"> забезпечення діяльності Комунальної установи «Міський трудовий архів» Новгород-Сіверської міської ради Чернігівської області </t>
  </si>
  <si>
    <t xml:space="preserve"> КП "Горбівське" - 14 155 грн; КП "Вороб'ївське"- 34 661 грн; КП "Орлівське"- 9 057 грн;         КП "Добробут"- 232 200 грн</t>
  </si>
  <si>
    <t>забезпечення діяльності місцевої пожежної охорони Новгород-Сіверської міської  територіальної громади</t>
  </si>
  <si>
    <t>Медок-програмне забезпечення, веб-сайт</t>
  </si>
  <si>
    <t xml:space="preserve">одноразова матеріальна допомога </t>
  </si>
  <si>
    <t>Звіт про  виконання цільових програм, які фінансуватимуться  за рахунок коштів бюджету Новгород-Сіверської міської територіальної громади у 2024 році</t>
  </si>
  <si>
    <t>зарплата та податки, пісок, сіль, ПММ, електротовари тощо</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</si>
</sst>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28">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26"/>
      <name val="Times New Roman"/>
      <family val="1"/>
    </font>
    <font>
      <i/>
      <sz val="20"/>
      <name val="Times New Roman"/>
      <family val="1"/>
    </font>
    <font>
      <b/>
      <sz val="24"/>
      <name val="Times New Roman Cyr"/>
      <family val="0"/>
    </font>
    <font>
      <sz val="36"/>
      <name val="Calibri"/>
      <family val="2"/>
    </font>
    <font>
      <i/>
      <sz val="24"/>
      <name val="Times New Roman Cyr"/>
      <family val="0"/>
    </font>
    <font>
      <sz val="20"/>
      <name val="Times New Roman"/>
      <family val="1"/>
    </font>
    <font>
      <i/>
      <sz val="18"/>
      <name val="Times New Roman"/>
      <family val="1"/>
    </font>
    <font>
      <b/>
      <i/>
      <sz val="24"/>
      <name val="Times New Roman"/>
      <family val="1"/>
    </font>
    <font>
      <b/>
      <sz val="20"/>
      <name val="Times New Roman"/>
      <family val="1"/>
    </font>
    <font>
      <b/>
      <i/>
      <sz val="28"/>
      <name val="Times New Roman"/>
      <family val="1"/>
    </font>
    <font>
      <i/>
      <sz val="28"/>
      <name val="Arial Cyr"/>
      <family val="0"/>
    </font>
    <font>
      <b/>
      <sz val="28"/>
      <name val="Times New Roman"/>
      <family val="1"/>
    </font>
    <font>
      <sz val="28"/>
      <name val="Arial Cyr"/>
      <family val="0"/>
    </font>
    <font>
      <b/>
      <i/>
      <sz val="28"/>
      <name val="Arial Cyr"/>
      <family val="0"/>
    </font>
    <font>
      <b/>
      <i/>
      <sz val="10"/>
      <name val="Arial Cyr"/>
      <family val="0"/>
    </font>
    <font>
      <b/>
      <sz val="2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sz val="24"/>
      <color indexed="8"/>
      <name val="Times New Roman"/>
      <family val="1"/>
    </font>
    <font>
      <b/>
      <sz val="24"/>
      <color indexed="60"/>
      <name val="Times New Roman"/>
      <family val="1"/>
    </font>
    <font>
      <b/>
      <sz val="36"/>
      <color indexed="8"/>
      <name val="Calibri"/>
      <family val="2"/>
    </font>
    <font>
      <b/>
      <sz val="28"/>
      <color indexed="8"/>
      <name val="Times New Roman"/>
      <family val="1"/>
    </font>
    <font>
      <sz val="22"/>
      <color indexed="60"/>
      <name val="Times New Roman"/>
      <family val="1"/>
    </font>
    <font>
      <b/>
      <sz val="26"/>
      <color indexed="8"/>
      <name val="Times New Roman"/>
      <family val="1"/>
    </font>
    <font>
      <b/>
      <sz val="24"/>
      <color indexed="8"/>
      <name val="Times New Roman Cyr"/>
      <family val="0"/>
    </font>
    <font>
      <b/>
      <sz val="22"/>
      <color indexed="8"/>
      <name val="Times New Roman"/>
      <family val="1"/>
    </font>
    <font>
      <sz val="48"/>
      <color indexed="8"/>
      <name val="Times New Roman"/>
      <family val="1"/>
    </font>
    <font>
      <i/>
      <sz val="24"/>
      <color indexed="60"/>
      <name val="Times New Roman"/>
      <family val="1"/>
    </font>
    <font>
      <sz val="14"/>
      <color indexed="60"/>
      <name val="Times New Roman"/>
      <family val="1"/>
    </font>
    <font>
      <sz val="22"/>
      <color indexed="8"/>
      <name val="Times New Roman"/>
      <family val="1"/>
    </font>
    <font>
      <sz val="20"/>
      <color indexed="8"/>
      <name val="Times New Roman"/>
      <family val="1"/>
    </font>
    <font>
      <sz val="24"/>
      <color indexed="10"/>
      <name val="Times New Roman"/>
      <family val="1"/>
    </font>
    <font>
      <i/>
      <sz val="20"/>
      <color indexed="8"/>
      <name val="Times New Roman"/>
      <family val="1"/>
    </font>
    <font>
      <sz val="36"/>
      <color indexed="8"/>
      <name val="Calibri"/>
      <family val="2"/>
    </font>
    <font>
      <b/>
      <i/>
      <sz val="24"/>
      <color indexed="8"/>
      <name val="Times New Roman"/>
      <family val="1"/>
    </font>
    <font>
      <sz val="10"/>
      <color indexed="8"/>
      <name val="Arial Cyr"/>
      <family val="0"/>
    </font>
    <font>
      <i/>
      <sz val="22"/>
      <color indexed="8"/>
      <name val="Times New Roman"/>
      <family val="1"/>
    </font>
    <font>
      <i/>
      <sz val="24"/>
      <color indexed="8"/>
      <name val="Times New Roman"/>
      <family val="1"/>
    </font>
    <font>
      <sz val="24"/>
      <color indexed="8"/>
      <name val="Arial Cyr"/>
      <family val="0"/>
    </font>
    <font>
      <sz val="24"/>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b/>
      <sz val="36"/>
      <color theme="1"/>
      <name val="Calibri"/>
      <family val="2"/>
    </font>
    <font>
      <b/>
      <sz val="28"/>
      <color theme="1"/>
      <name val="Times New Roman"/>
      <family val="1"/>
    </font>
    <font>
      <sz val="22"/>
      <color rgb="FFC00000"/>
      <name val="Times New Roman"/>
      <family val="1"/>
    </font>
    <font>
      <b/>
      <sz val="26"/>
      <color theme="1"/>
      <name val="Times New Roman"/>
      <family val="1"/>
    </font>
    <font>
      <b/>
      <sz val="24"/>
      <color theme="1"/>
      <name val="Times New Roman"/>
      <family val="1"/>
    </font>
    <font>
      <b/>
      <sz val="24"/>
      <color theme="1"/>
      <name val="Times New Roman Cyr"/>
      <family val="0"/>
    </font>
    <font>
      <b/>
      <sz val="22"/>
      <color theme="1"/>
      <name val="Times New Roman"/>
      <family val="1"/>
    </font>
    <font>
      <sz val="48"/>
      <color theme="1"/>
      <name val="Times New Roman"/>
      <family val="1"/>
    </font>
    <font>
      <i/>
      <sz val="24"/>
      <color rgb="FFC00000"/>
      <name val="Times New Roman"/>
      <family val="1"/>
    </font>
    <font>
      <sz val="14"/>
      <color rgb="FFC00000"/>
      <name val="Times New Roman"/>
      <family val="1"/>
    </font>
    <font>
      <sz val="22"/>
      <color theme="1"/>
      <name val="Times New Roman"/>
      <family val="1"/>
    </font>
    <font>
      <sz val="20"/>
      <color theme="1"/>
      <name val="Times New Roman"/>
      <family val="1"/>
    </font>
    <font>
      <sz val="24"/>
      <color rgb="FFFF0000"/>
      <name val="Times New Roman"/>
      <family val="1"/>
    </font>
    <font>
      <i/>
      <sz val="20"/>
      <color theme="1"/>
      <name val="Times New Roman"/>
      <family val="1"/>
    </font>
    <font>
      <sz val="36"/>
      <color theme="1"/>
      <name val="Calibri"/>
      <family val="2"/>
    </font>
    <font>
      <b/>
      <i/>
      <sz val="24"/>
      <color theme="1"/>
      <name val="Times New Roman"/>
      <family val="1"/>
    </font>
    <font>
      <i/>
      <sz val="22"/>
      <color theme="1"/>
      <name val="Times New Roman"/>
      <family val="1"/>
    </font>
    <font>
      <i/>
      <sz val="24"/>
      <color theme="1"/>
      <name val="Times New Roman"/>
      <family val="1"/>
    </font>
    <font>
      <sz val="24"/>
      <color theme="1"/>
      <name val="Times New Roman Cyr"/>
      <family val="0"/>
    </font>
    <font>
      <sz val="10"/>
      <color theme="1"/>
      <name val="Arial Cyr"/>
      <family val="0"/>
    </font>
    <font>
      <sz val="24"/>
      <color theme="1"/>
      <name val="Arial Cyr"/>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6" fillId="25" borderId="1" applyNumberFormat="0" applyAlignment="0" applyProtection="0"/>
    <xf numFmtId="0" fontId="87" fillId="26" borderId="2" applyNumberFormat="0" applyAlignment="0" applyProtection="0"/>
    <xf numFmtId="0" fontId="88" fillId="26" borderId="1" applyNumberFormat="0" applyAlignment="0" applyProtection="0"/>
    <xf numFmtId="0" fontId="8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27" borderId="7" applyNumberFormat="0" applyAlignment="0" applyProtection="0"/>
    <xf numFmtId="0" fontId="95" fillId="0" borderId="0" applyNumberFormat="0" applyFill="0" applyBorder="0" applyAlignment="0" applyProtection="0"/>
    <xf numFmtId="0" fontId="96" fillId="28" borderId="0" applyNumberFormat="0" applyBorder="0" applyAlignment="0" applyProtection="0"/>
    <xf numFmtId="0" fontId="20" fillId="0" borderId="0">
      <alignment/>
      <protection/>
    </xf>
    <xf numFmtId="0" fontId="4" fillId="0" borderId="0">
      <alignment/>
      <protection/>
    </xf>
    <xf numFmtId="0" fontId="97" fillId="0" borderId="0" applyNumberFormat="0" applyFill="0" applyBorder="0" applyAlignment="0" applyProtection="0"/>
    <xf numFmtId="0" fontId="98" fillId="29" borderId="0" applyNumberFormat="0" applyBorder="0" applyAlignment="0" applyProtection="0"/>
    <xf numFmtId="0" fontId="9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2" fillId="31" borderId="0" applyNumberFormat="0" applyBorder="0" applyAlignment="0" applyProtection="0"/>
  </cellStyleXfs>
  <cellXfs count="342">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103" fillId="34" borderId="0" xfId="54" applyFont="1" applyFill="1" applyBorder="1" applyAlignment="1" applyProtection="1">
      <alignment horizontal="center" vertical="center" wrapText="1"/>
      <protection locked="0"/>
    </xf>
    <xf numFmtId="0" fontId="104" fillId="34" borderId="0" xfId="0" applyFont="1" applyFill="1" applyAlignment="1">
      <alignment wrapText="1"/>
    </xf>
    <xf numFmtId="0" fontId="104" fillId="34" borderId="0" xfId="0" applyFont="1" applyFill="1" applyAlignment="1">
      <alignment horizontal="center"/>
    </xf>
    <xf numFmtId="0" fontId="13" fillId="34" borderId="0" xfId="0" applyFont="1" applyFill="1" applyAlignment="1">
      <alignment wrapText="1"/>
    </xf>
    <xf numFmtId="0" fontId="15" fillId="34" borderId="25" xfId="0" applyFont="1" applyFill="1" applyBorder="1" applyAlignment="1">
      <alignment wrapText="1"/>
    </xf>
    <xf numFmtId="0" fontId="15" fillId="34" borderId="26" xfId="0" applyFont="1" applyFill="1" applyBorder="1" applyAlignment="1">
      <alignment horizontal="center" vertical="center"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0" fontId="104" fillId="34" borderId="24" xfId="0" applyFont="1" applyFill="1" applyBorder="1" applyAlignment="1">
      <alignment wrapText="1"/>
    </xf>
    <xf numFmtId="3" fontId="104" fillId="34" borderId="24" xfId="0" applyNumberFormat="1" applyFont="1" applyFill="1" applyBorder="1" applyAlignment="1">
      <alignment wrapText="1"/>
    </xf>
    <xf numFmtId="3" fontId="22" fillId="34" borderId="24" xfId="0" applyNumberFormat="1" applyFont="1" applyFill="1" applyBorder="1" applyAlignment="1">
      <alignment horizontal="center" vertical="center" wrapText="1"/>
    </xf>
    <xf numFmtId="0" fontId="105" fillId="34" borderId="0" xfId="0" applyFont="1" applyFill="1" applyAlignment="1">
      <alignment wrapText="1"/>
    </xf>
    <xf numFmtId="180" fontId="13" fillId="34" borderId="24" xfId="0" applyNumberFormat="1" applyFont="1" applyFill="1" applyBorder="1" applyAlignment="1">
      <alignment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04" fillId="34" borderId="24" xfId="0" applyNumberFormat="1" applyFont="1" applyFill="1" applyBorder="1" applyAlignment="1">
      <alignment horizontal="center" vertical="center" wrapText="1"/>
    </xf>
    <xf numFmtId="0" fontId="104" fillId="34" borderId="24" xfId="0" applyFont="1" applyFill="1" applyBorder="1" applyAlignment="1">
      <alignment horizontal="center" vertical="center" wrapText="1"/>
    </xf>
    <xf numFmtId="49" fontId="104" fillId="34" borderId="24" xfId="0" applyNumberFormat="1" applyFont="1" applyFill="1" applyBorder="1" applyAlignment="1">
      <alignment horizontal="center" vertical="center" wrapText="1"/>
    </xf>
    <xf numFmtId="3" fontId="104" fillId="34" borderId="24" xfId="0" applyNumberFormat="1" applyFont="1" applyFill="1" applyBorder="1" applyAlignment="1">
      <alignment horizontal="center" vertical="center" wrapText="1"/>
    </xf>
    <xf numFmtId="0" fontId="104" fillId="34" borderId="24" xfId="0" applyFont="1" applyFill="1" applyBorder="1" applyAlignment="1">
      <alignment horizontal="center" wrapText="1"/>
    </xf>
    <xf numFmtId="0" fontId="106" fillId="34" borderId="24" xfId="0" applyNumberFormat="1" applyFont="1" applyFill="1" applyBorder="1" applyAlignment="1">
      <alignment horizontal="center" vertical="center" wrapText="1"/>
    </xf>
    <xf numFmtId="0" fontId="106" fillId="34" borderId="24" xfId="0" applyFont="1" applyFill="1" applyBorder="1" applyAlignment="1">
      <alignment horizontal="center" vertical="center" wrapText="1"/>
    </xf>
    <xf numFmtId="3" fontId="106" fillId="34" borderId="24" xfId="0" applyNumberFormat="1" applyFont="1" applyFill="1" applyBorder="1" applyAlignment="1">
      <alignment horizontal="center" vertical="center"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horizontal="center" vertical="center" wrapText="1"/>
    </xf>
    <xf numFmtId="49" fontId="107" fillId="35" borderId="24" xfId="0" applyNumberFormat="1"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horizontal="center" vertical="center" wrapText="1"/>
    </xf>
    <xf numFmtId="0" fontId="15" fillId="34" borderId="26" xfId="0" applyFont="1" applyFill="1" applyBorder="1" applyAlignment="1">
      <alignment wrapText="1"/>
    </xf>
    <xf numFmtId="0" fontId="24" fillId="34" borderId="24" xfId="0" applyFont="1" applyFill="1" applyBorder="1" applyAlignment="1">
      <alignment horizontal="center" vertical="center" wrapText="1"/>
    </xf>
    <xf numFmtId="0" fontId="18" fillId="35" borderId="24" xfId="0" applyFont="1" applyFill="1" applyBorder="1" applyAlignment="1">
      <alignment horizontal="center" vertical="center" wrapText="1"/>
    </xf>
    <xf numFmtId="3" fontId="26" fillId="35" borderId="24" xfId="0" applyNumberFormat="1" applyFont="1" applyFill="1" applyBorder="1" applyAlignment="1">
      <alignment horizontal="center" vertical="center" wrapText="1"/>
    </xf>
    <xf numFmtId="0" fontId="27"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horizontal="center" vertical="center" wrapText="1"/>
    </xf>
    <xf numFmtId="0" fontId="24" fillId="35" borderId="24" xfId="0" applyFont="1" applyFill="1" applyBorder="1" applyAlignment="1">
      <alignment horizontal="center" vertic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3" fillId="35" borderId="24" xfId="54" applyFont="1" applyFill="1" applyBorder="1" applyAlignment="1">
      <alignment horizontal="center" vertical="center" wrapText="1"/>
      <protection/>
    </xf>
    <xf numFmtId="0" fontId="108" fillId="34" borderId="0" xfId="0" applyFont="1" applyFill="1" applyBorder="1" applyAlignment="1">
      <alignment wrapText="1"/>
    </xf>
    <xf numFmtId="0" fontId="108" fillId="34" borderId="0" xfId="0" applyFont="1" applyFill="1" applyAlignment="1">
      <alignment wrapText="1"/>
    </xf>
    <xf numFmtId="3" fontId="105" fillId="34" borderId="24" xfId="0" applyNumberFormat="1" applyFont="1" applyFill="1" applyBorder="1" applyAlignment="1">
      <alignment horizontal="center" vertical="center" wrapText="1"/>
    </xf>
    <xf numFmtId="0" fontId="109" fillId="34" borderId="0" xfId="0" applyFont="1" applyFill="1" applyBorder="1" applyAlignment="1">
      <alignment wrapText="1"/>
    </xf>
    <xf numFmtId="0" fontId="13" fillId="35" borderId="0" xfId="0" applyFont="1" applyFill="1" applyAlignment="1">
      <alignment wrapText="1"/>
    </xf>
    <xf numFmtId="0" fontId="13" fillId="35" borderId="0" xfId="0" applyFont="1" applyFill="1" applyBorder="1" applyAlignment="1">
      <alignment horizontal="center" vertical="center" wrapText="1"/>
    </xf>
    <xf numFmtId="0" fontId="104" fillId="34" borderId="24" xfId="0" applyFont="1" applyFill="1" applyBorder="1" applyAlignment="1">
      <alignment vertical="center" wrapText="1"/>
    </xf>
    <xf numFmtId="0" fontId="109" fillId="34" borderId="24" xfId="0" applyFont="1" applyFill="1" applyBorder="1" applyAlignment="1">
      <alignment wrapText="1"/>
    </xf>
    <xf numFmtId="0" fontId="104" fillId="34" borderId="24" xfId="0" applyFont="1" applyFill="1" applyBorder="1" applyAlignment="1">
      <alignment horizontal="center" vertical="top" wrapText="1"/>
    </xf>
    <xf numFmtId="0" fontId="15" fillId="34" borderId="24" xfId="0" applyFont="1" applyFill="1" applyBorder="1" applyAlignment="1">
      <alignment horizontal="center" wrapText="1"/>
    </xf>
    <xf numFmtId="3" fontId="110" fillId="35" borderId="24" xfId="0" applyNumberFormat="1" applyFont="1" applyFill="1" applyBorder="1" applyAlignment="1">
      <alignment horizontal="center" vertical="center" wrapText="1"/>
    </xf>
    <xf numFmtId="3" fontId="111" fillId="35" borderId="24" xfId="0" applyNumberFormat="1" applyFont="1" applyFill="1" applyBorder="1" applyAlignment="1">
      <alignment horizontal="center" vertical="center" wrapText="1"/>
    </xf>
    <xf numFmtId="0" fontId="107" fillId="35" borderId="24" xfId="0" applyFont="1" applyFill="1" applyBorder="1" applyAlignment="1">
      <alignment horizontal="center" wrapText="1"/>
    </xf>
    <xf numFmtId="3" fontId="15" fillId="34" borderId="0" xfId="0" applyNumberFormat="1" applyFont="1" applyFill="1" applyAlignment="1">
      <alignment wrapText="1"/>
    </xf>
    <xf numFmtId="0" fontId="15" fillId="34" borderId="24" xfId="0" applyFont="1" applyFill="1" applyBorder="1" applyAlignment="1">
      <alignment horizontal="center" vertical="center" wrapText="1"/>
    </xf>
    <xf numFmtId="0" fontId="15" fillId="34" borderId="0" xfId="0" applyFont="1" applyFill="1" applyBorder="1" applyAlignment="1">
      <alignment horizontal="left" wrapText="1"/>
    </xf>
    <xf numFmtId="3" fontId="15" fillId="34" borderId="0" xfId="0" applyNumberFormat="1" applyFont="1" applyFill="1" applyBorder="1" applyAlignment="1">
      <alignment horizontal="left" wrapText="1"/>
    </xf>
    <xf numFmtId="3" fontId="15" fillId="34" borderId="0" xfId="0" applyNumberFormat="1" applyFont="1" applyFill="1" applyBorder="1" applyAlignment="1">
      <alignment horizontal="left" vertical="center" wrapText="1"/>
    </xf>
    <xf numFmtId="49" fontId="15" fillId="34" borderId="24" xfId="53" applyNumberFormat="1" applyFont="1" applyFill="1" applyBorder="1" applyAlignment="1">
      <alignment horizontal="center" vertical="center"/>
      <protection/>
    </xf>
    <xf numFmtId="0" fontId="105" fillId="34" borderId="24" xfId="0" applyFont="1" applyFill="1" applyBorder="1" applyAlignment="1">
      <alignment horizontal="center" wrapText="1"/>
    </xf>
    <xf numFmtId="0" fontId="105" fillId="34" borderId="0" xfId="0" applyFont="1" applyFill="1" applyBorder="1" applyAlignment="1">
      <alignment horizontal="left" vertical="center" wrapText="1"/>
    </xf>
    <xf numFmtId="0" fontId="105" fillId="34" borderId="0" xfId="0" applyFont="1" applyFill="1" applyBorder="1" applyAlignment="1">
      <alignment horizontal="center" wrapText="1"/>
    </xf>
    <xf numFmtId="0" fontId="105" fillId="34" borderId="0" xfId="0" applyFont="1" applyFill="1" applyBorder="1" applyAlignment="1">
      <alignment wrapText="1"/>
    </xf>
    <xf numFmtId="0" fontId="111" fillId="34" borderId="0" xfId="0" applyFont="1" applyFill="1" applyAlignment="1">
      <alignment wrapText="1"/>
    </xf>
    <xf numFmtId="0" fontId="111" fillId="35" borderId="24" xfId="0" applyNumberFormat="1" applyFont="1" applyFill="1" applyBorder="1" applyAlignment="1">
      <alignment horizontal="center" vertical="center" wrapText="1"/>
    </xf>
    <xf numFmtId="0" fontId="112" fillId="35" borderId="24" xfId="54" applyFont="1" applyFill="1" applyBorder="1" applyAlignment="1">
      <alignment horizontal="center" vertical="center" wrapText="1"/>
      <protection/>
    </xf>
    <xf numFmtId="0" fontId="113" fillId="35" borderId="24" xfId="0" applyFont="1" applyFill="1" applyBorder="1" applyAlignment="1">
      <alignment horizontal="center" vertical="center" wrapText="1"/>
    </xf>
    <xf numFmtId="0" fontId="111" fillId="34" borderId="0" xfId="0" applyFont="1" applyFill="1" applyBorder="1" applyAlignment="1">
      <alignment horizontal="center" vertical="center" wrapText="1"/>
    </xf>
    <xf numFmtId="0" fontId="114" fillId="35"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05" fillId="34" borderId="24" xfId="0" applyFont="1" applyFill="1" applyBorder="1" applyAlignment="1">
      <alignment horizontal="center" vertical="center" wrapText="1"/>
    </xf>
    <xf numFmtId="49" fontId="105" fillId="34" borderId="24" xfId="0" applyNumberFormat="1" applyFont="1" applyFill="1" applyBorder="1" applyAlignment="1">
      <alignment horizontal="center" vertical="center" wrapText="1"/>
    </xf>
    <xf numFmtId="0" fontId="16" fillId="34" borderId="24" xfId="54" applyFont="1" applyFill="1" applyBorder="1" applyAlignment="1">
      <alignment horizontal="center" vertical="center" wrapText="1"/>
      <protection/>
    </xf>
    <xf numFmtId="0" fontId="15" fillId="34" borderId="0" xfId="0" applyFont="1" applyFill="1" applyBorder="1" applyAlignment="1">
      <alignment horizontal="left" vertical="center" wrapText="1"/>
    </xf>
    <xf numFmtId="0" fontId="22" fillId="34" borderId="25" xfId="0" applyFont="1" applyFill="1" applyBorder="1" applyAlignment="1">
      <alignment wrapText="1"/>
    </xf>
    <xf numFmtId="0" fontId="22" fillId="34" borderId="26" xfId="0" applyFont="1" applyFill="1" applyBorder="1" applyAlignment="1">
      <alignment horizontal="center" vertical="center" wrapText="1"/>
    </xf>
    <xf numFmtId="0" fontId="22" fillId="34" borderId="24" xfId="0" applyFont="1" applyFill="1" applyBorder="1" applyAlignment="1">
      <alignment wrapText="1"/>
    </xf>
    <xf numFmtId="0" fontId="21" fillId="34" borderId="25" xfId="0" applyFont="1" applyFill="1" applyBorder="1" applyAlignment="1">
      <alignment wrapText="1"/>
    </xf>
    <xf numFmtId="0" fontId="115" fillId="34" borderId="24" xfId="0" applyFont="1" applyFill="1" applyBorder="1" applyAlignment="1">
      <alignment horizontal="center" vertical="center" wrapText="1"/>
    </xf>
    <xf numFmtId="3" fontId="115" fillId="34" borderId="24" xfId="0" applyNumberFormat="1" applyFont="1" applyFill="1" applyBorder="1" applyAlignment="1">
      <alignment horizontal="center" vertical="center" wrapText="1"/>
    </xf>
    <xf numFmtId="0" fontId="21" fillId="34" borderId="26"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21" fillId="34" borderId="0" xfId="0" applyFont="1" applyFill="1" applyBorder="1" applyAlignment="1">
      <alignment horizontal="center" vertical="center" wrapText="1"/>
    </xf>
    <xf numFmtId="0" fontId="116" fillId="34" borderId="24" xfId="0" applyFont="1" applyFill="1" applyBorder="1" applyAlignment="1">
      <alignment horizontal="center" vertical="center" wrapText="1"/>
    </xf>
    <xf numFmtId="49" fontId="106" fillId="34" borderId="24" xfId="0" applyNumberFormat="1" applyFont="1" applyFill="1" applyBorder="1" applyAlignment="1">
      <alignment horizontal="center" vertical="center" wrapText="1"/>
    </xf>
    <xf numFmtId="0" fontId="22" fillId="34" borderId="0" xfId="0" applyFont="1" applyFill="1" applyBorder="1" applyAlignment="1">
      <alignment horizontal="left" vertical="center" wrapText="1"/>
    </xf>
    <xf numFmtId="49" fontId="117" fillId="34" borderId="24" xfId="0" applyNumberFormat="1" applyFont="1" applyFill="1" applyBorder="1" applyAlignment="1">
      <alignment horizontal="center" vertical="center" wrapText="1"/>
    </xf>
    <xf numFmtId="0" fontId="118" fillId="34" borderId="24" xfId="0" applyFont="1" applyFill="1" applyBorder="1" applyAlignment="1">
      <alignment horizontal="center" vertical="center" wrapText="1"/>
    </xf>
    <xf numFmtId="0" fontId="105" fillId="34" borderId="0"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22" fillId="34" borderId="0" xfId="0" applyFont="1" applyFill="1" applyBorder="1" applyAlignment="1">
      <alignment horizontal="center" wrapText="1"/>
    </xf>
    <xf numFmtId="0" fontId="119" fillId="34" borderId="0" xfId="0" applyFont="1" applyFill="1" applyBorder="1" applyAlignment="1">
      <alignment horizontal="center" vertical="center" wrapText="1"/>
    </xf>
    <xf numFmtId="0" fontId="119" fillId="34" borderId="0" xfId="0" applyFont="1" applyFill="1" applyAlignment="1">
      <alignment wrapText="1"/>
    </xf>
    <xf numFmtId="0" fontId="15" fillId="34" borderId="27" xfId="0" applyFont="1" applyFill="1" applyBorder="1" applyAlignment="1">
      <alignment horizontal="center" vertical="center" wrapText="1"/>
    </xf>
    <xf numFmtId="0" fontId="105" fillId="34" borderId="24" xfId="0" applyNumberFormat="1" applyFont="1" applyFill="1" applyBorder="1" applyAlignment="1">
      <alignment horizontal="center" vertical="center" wrapText="1"/>
    </xf>
    <xf numFmtId="0" fontId="117" fillId="34" borderId="24" xfId="0" applyFont="1" applyFill="1" applyBorder="1" applyAlignment="1">
      <alignment horizontal="center" vertical="center" wrapText="1"/>
    </xf>
    <xf numFmtId="0" fontId="105" fillId="34" borderId="24" xfId="0" applyFont="1" applyFill="1" applyBorder="1" applyAlignment="1">
      <alignment horizontal="center" vertical="top" wrapText="1"/>
    </xf>
    <xf numFmtId="0" fontId="117" fillId="34" borderId="24" xfId="0" applyFont="1" applyFill="1" applyBorder="1" applyAlignment="1">
      <alignment wrapText="1"/>
    </xf>
    <xf numFmtId="0" fontId="117" fillId="34" borderId="0" xfId="0" applyFont="1" applyFill="1" applyBorder="1" applyAlignment="1">
      <alignment wrapText="1"/>
    </xf>
    <xf numFmtId="0" fontId="104" fillId="34" borderId="0" xfId="0" applyFont="1" applyFill="1" applyBorder="1" applyAlignment="1">
      <alignment horizontal="center" wrapText="1"/>
    </xf>
    <xf numFmtId="0" fontId="104" fillId="34" borderId="0" xfId="0" applyFont="1" applyFill="1" applyBorder="1" applyAlignment="1">
      <alignment wrapText="1"/>
    </xf>
    <xf numFmtId="0" fontId="104" fillId="34" borderId="0"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4" fillId="34" borderId="0" xfId="54" applyFont="1" applyFill="1" applyBorder="1" applyAlignment="1" applyProtection="1">
      <alignment horizontal="center" vertical="center" wrapText="1"/>
      <protection locked="0"/>
    </xf>
    <xf numFmtId="0" fontId="13" fillId="34" borderId="24" xfId="0" applyNumberFormat="1"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104" fillId="34" borderId="25" xfId="0" applyFont="1" applyFill="1" applyBorder="1" applyAlignment="1">
      <alignment wrapText="1"/>
    </xf>
    <xf numFmtId="0" fontId="104" fillId="34" borderId="26"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15" fillId="34" borderId="0" xfId="0" applyFont="1" applyFill="1" applyBorder="1" applyAlignment="1">
      <alignment wrapText="1"/>
    </xf>
    <xf numFmtId="0" fontId="115" fillId="34" borderId="0" xfId="0" applyFont="1" applyFill="1" applyBorder="1" applyAlignment="1">
      <alignment horizontal="center" vertical="center" wrapText="1"/>
    </xf>
    <xf numFmtId="49" fontId="15" fillId="35" borderId="24" xfId="0" applyNumberFormat="1" applyFont="1" applyFill="1" applyBorder="1" applyAlignment="1">
      <alignment horizontal="center" vertical="center" wrapText="1"/>
    </xf>
    <xf numFmtId="49" fontId="120" fillId="34" borderId="24" xfId="0" applyNumberFormat="1" applyFont="1" applyFill="1" applyBorder="1" applyAlignment="1">
      <alignment horizontal="center" vertical="center" wrapText="1"/>
    </xf>
    <xf numFmtId="0" fontId="120" fillId="34" borderId="24" xfId="0" applyFont="1" applyFill="1" applyBorder="1" applyAlignment="1">
      <alignment wrapText="1"/>
    </xf>
    <xf numFmtId="49" fontId="120" fillId="36" borderId="24" xfId="0" applyNumberFormat="1" applyFont="1" applyFill="1" applyBorder="1" applyAlignment="1">
      <alignment horizontal="center" vertical="center" wrapText="1"/>
    </xf>
    <xf numFmtId="0" fontId="120" fillId="36" borderId="24" xfId="0" applyFont="1" applyFill="1" applyBorder="1" applyAlignment="1">
      <alignment wrapText="1"/>
    </xf>
    <xf numFmtId="3" fontId="33" fillId="36" borderId="24" xfId="0" applyNumberFormat="1" applyFont="1" applyFill="1" applyBorder="1" applyAlignment="1">
      <alignment horizontal="center" vertical="center" wrapText="1"/>
    </xf>
    <xf numFmtId="0" fontId="29" fillId="36" borderId="24" xfId="0" applyFont="1" applyFill="1" applyBorder="1" applyAlignment="1">
      <alignment horizontal="center" vertical="center" wrapText="1"/>
    </xf>
    <xf numFmtId="0" fontId="24" fillId="37" borderId="24" xfId="0" applyFont="1" applyFill="1" applyBorder="1" applyAlignment="1">
      <alignment horizontal="center" vertical="center" wrapText="1"/>
    </xf>
    <xf numFmtId="3" fontId="13" fillId="37" borderId="24" xfId="0" applyNumberFormat="1" applyFont="1" applyFill="1" applyBorder="1" applyAlignment="1">
      <alignment horizontal="center" vertical="center" wrapText="1"/>
    </xf>
    <xf numFmtId="0" fontId="24" fillId="36" borderId="24" xfId="0" applyFont="1" applyFill="1" applyBorder="1" applyAlignment="1">
      <alignment horizontal="center" vertical="center" wrapText="1"/>
    </xf>
    <xf numFmtId="49" fontId="24" fillId="37" borderId="24" xfId="0" applyNumberFormat="1" applyFont="1" applyFill="1" applyBorder="1" applyAlignment="1">
      <alignment horizontal="center" vertical="center" wrapText="1"/>
    </xf>
    <xf numFmtId="49" fontId="107" fillId="37" borderId="24" xfId="0" applyNumberFormat="1" applyFont="1" applyFill="1" applyBorder="1" applyAlignment="1">
      <alignment horizontal="center" vertical="center" wrapText="1"/>
    </xf>
    <xf numFmtId="3" fontId="111" fillId="38" borderId="24" xfId="0" applyNumberFormat="1" applyFont="1" applyFill="1" applyBorder="1" applyAlignment="1">
      <alignment horizontal="center" vertical="center" wrapText="1"/>
    </xf>
    <xf numFmtId="0" fontId="29" fillId="38" borderId="24" xfId="0" applyFont="1" applyFill="1" applyBorder="1" applyAlignment="1">
      <alignment horizontal="center" vertical="center" wrapText="1"/>
    </xf>
    <xf numFmtId="3" fontId="26" fillId="38" borderId="24" xfId="0" applyNumberFormat="1" applyFont="1" applyFill="1" applyBorder="1" applyAlignment="1">
      <alignment horizontal="center" vertical="center" wrapText="1"/>
    </xf>
    <xf numFmtId="0" fontId="29" fillId="38" borderId="24" xfId="0" applyFont="1" applyFill="1" applyBorder="1" applyAlignment="1">
      <alignment horizontal="center" wrapText="1"/>
    </xf>
    <xf numFmtId="0" fontId="121" fillId="38" borderId="24" xfId="0" applyFont="1" applyFill="1" applyBorder="1" applyAlignment="1">
      <alignment horizontal="center" wrapText="1"/>
    </xf>
    <xf numFmtId="3" fontId="33" fillId="39" borderId="24" xfId="0" applyNumberFormat="1" applyFont="1" applyFill="1" applyBorder="1" applyAlignment="1">
      <alignment horizontal="center" vertical="center" wrapText="1"/>
    </xf>
    <xf numFmtId="0" fontId="29" fillId="39" borderId="24" xfId="0" applyFont="1" applyFill="1" applyBorder="1" applyAlignment="1">
      <alignment horizontal="center" vertical="center" wrapText="1"/>
    </xf>
    <xf numFmtId="3" fontId="15" fillId="8" borderId="24" xfId="0" applyNumberFormat="1" applyFont="1" applyFill="1" applyBorder="1" applyAlignment="1">
      <alignment horizontal="center" vertical="center" wrapText="1"/>
    </xf>
    <xf numFmtId="3" fontId="22" fillId="8" borderId="24" xfId="0" applyNumberFormat="1" applyFont="1" applyFill="1" applyBorder="1" applyAlignment="1">
      <alignment horizontal="center" vertical="center" wrapText="1"/>
    </xf>
    <xf numFmtId="0" fontId="22" fillId="8" borderId="24" xfId="0" applyFont="1" applyFill="1" applyBorder="1" applyAlignment="1">
      <alignment horizontal="center" vertical="center" wrapText="1"/>
    </xf>
    <xf numFmtId="0" fontId="120" fillId="8" borderId="24" xfId="0" applyFont="1" applyFill="1" applyBorder="1" applyAlignment="1">
      <alignment wrapText="1"/>
    </xf>
    <xf numFmtId="3" fontId="15" fillId="35" borderId="24" xfId="0" applyNumberFormat="1" applyFont="1" applyFill="1" applyBorder="1" applyAlignment="1">
      <alignment horizontal="center" vertical="center" wrapText="1"/>
    </xf>
    <xf numFmtId="0" fontId="33" fillId="34" borderId="0" xfId="0" applyFont="1" applyFill="1" applyBorder="1" applyAlignment="1">
      <alignment wrapText="1"/>
    </xf>
    <xf numFmtId="0" fontId="33" fillId="34" borderId="0" xfId="0" applyFont="1" applyFill="1" applyAlignment="1">
      <alignment wrapText="1"/>
    </xf>
    <xf numFmtId="3" fontId="122" fillId="8" borderId="24" xfId="0" applyNumberFormat="1" applyFont="1" applyFill="1" applyBorder="1" applyAlignment="1">
      <alignment horizontal="center" vertical="center" wrapText="1"/>
    </xf>
    <xf numFmtId="3" fontId="33" fillId="8" borderId="24" xfId="0" applyNumberFormat="1" applyFont="1" applyFill="1" applyBorder="1" applyAlignment="1">
      <alignment horizontal="center" vertical="center" wrapText="1"/>
    </xf>
    <xf numFmtId="0" fontId="107" fillId="8" borderId="24" xfId="0" applyFont="1" applyFill="1" applyBorder="1" applyAlignment="1">
      <alignment horizontal="center" vertical="center" wrapText="1"/>
    </xf>
    <xf numFmtId="0" fontId="21" fillId="34" borderId="0" xfId="0" applyFont="1" applyFill="1" applyBorder="1" applyAlignment="1">
      <alignment wrapText="1"/>
    </xf>
    <xf numFmtId="49" fontId="111" fillId="35" borderId="24" xfId="0" applyNumberFormat="1" applyFont="1" applyFill="1" applyBorder="1" applyAlignment="1">
      <alignment horizontal="center" vertical="center" wrapText="1"/>
    </xf>
    <xf numFmtId="0" fontId="22"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3" fontId="13" fillId="35" borderId="24" xfId="0" applyNumberFormat="1" applyFont="1" applyFill="1" applyBorder="1" applyAlignment="1">
      <alignment horizontal="center" vertical="center" wrapText="1"/>
    </xf>
    <xf numFmtId="49" fontId="33" fillId="36" borderId="24" xfId="0" applyNumberFormat="1" applyFont="1" applyFill="1" applyBorder="1" applyAlignment="1">
      <alignment horizontal="center" vertical="center" wrapText="1"/>
    </xf>
    <xf numFmtId="0" fontId="105" fillId="34" borderId="24" xfId="0" applyNumberFormat="1" applyFont="1" applyFill="1" applyBorder="1" applyAlignment="1">
      <alignment horizontal="center" vertical="center" wrapText="1"/>
    </xf>
    <xf numFmtId="0" fontId="15" fillId="34" borderId="28"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25" fillId="34" borderId="0" xfId="0" applyFont="1" applyFill="1" applyAlignment="1">
      <alignment wrapText="1"/>
    </xf>
    <xf numFmtId="0" fontId="25" fillId="34" borderId="24" xfId="0" applyFont="1" applyFill="1" applyBorder="1" applyAlignment="1">
      <alignment horizontal="left" vertical="center" wrapText="1"/>
    </xf>
    <xf numFmtId="49" fontId="25" fillId="34" borderId="24" xfId="0" applyNumberFormat="1" applyFont="1" applyFill="1" applyBorder="1" applyAlignment="1">
      <alignment horizontal="center" vertical="center" wrapText="1"/>
    </xf>
    <xf numFmtId="3" fontId="25" fillId="34" borderId="24" xfId="0" applyNumberFormat="1" applyFont="1" applyFill="1" applyBorder="1" applyAlignment="1">
      <alignment horizontal="center" vertical="center" wrapText="1"/>
    </xf>
    <xf numFmtId="3" fontId="123" fillId="34" borderId="24" xfId="0" applyNumberFormat="1" applyFont="1" applyFill="1" applyBorder="1" applyAlignment="1">
      <alignment horizontal="center" vertical="center" wrapText="1"/>
    </xf>
    <xf numFmtId="0" fontId="25" fillId="34" borderId="0" xfId="0" applyFont="1" applyFill="1" applyBorder="1" applyAlignment="1">
      <alignment horizontal="left" vertical="center" wrapText="1"/>
    </xf>
    <xf numFmtId="0" fontId="25" fillId="34" borderId="0" xfId="0" applyFont="1" applyFill="1" applyBorder="1" applyAlignment="1">
      <alignment horizontal="center" vertical="center" wrapText="1"/>
    </xf>
    <xf numFmtId="0" fontId="25" fillId="34" borderId="24" xfId="0" applyFont="1" applyFill="1" applyBorder="1" applyAlignment="1">
      <alignment horizontal="center" vertical="center" wrapText="1"/>
    </xf>
    <xf numFmtId="3" fontId="124" fillId="34" borderId="24" xfId="0" applyNumberFormat="1" applyFont="1" applyFill="1" applyBorder="1" applyAlignment="1">
      <alignment horizontal="center" vertical="center" wrapText="1"/>
    </xf>
    <xf numFmtId="0" fontId="25" fillId="34" borderId="24" xfId="0" applyFont="1" applyFill="1" applyBorder="1" applyAlignment="1">
      <alignment horizontal="center" wrapText="1"/>
    </xf>
    <xf numFmtId="49" fontId="32" fillId="34" borderId="24" xfId="53" applyNumberFormat="1" applyFont="1" applyFill="1" applyBorder="1" applyAlignment="1">
      <alignment horizontal="center" vertical="center" wrapText="1"/>
      <protection/>
    </xf>
    <xf numFmtId="49" fontId="31" fillId="34" borderId="24" xfId="0" applyNumberFormat="1" applyFont="1" applyFill="1" applyBorder="1" applyAlignment="1">
      <alignment horizontal="center" vertical="center" wrapText="1"/>
    </xf>
    <xf numFmtId="49" fontId="115" fillId="34" borderId="24" xfId="0" applyNumberFormat="1" applyFont="1" applyFill="1" applyBorder="1" applyAlignment="1">
      <alignment horizontal="center" vertical="center" wrapText="1"/>
    </xf>
    <xf numFmtId="0" fontId="124" fillId="34" borderId="24" xfId="0" applyFont="1" applyFill="1" applyBorder="1" applyAlignment="1">
      <alignment horizontal="center" vertical="center" wrapText="1"/>
    </xf>
    <xf numFmtId="49" fontId="105" fillId="35" borderId="24" xfId="0" applyNumberFormat="1" applyFont="1" applyFill="1" applyBorder="1" applyAlignment="1">
      <alignment horizontal="center" vertical="center" wrapText="1"/>
    </xf>
    <xf numFmtId="0" fontId="105" fillId="34" borderId="24" xfId="0" applyFont="1" applyFill="1" applyBorder="1" applyAlignment="1">
      <alignment horizontal="center" vertical="center" wrapText="1"/>
    </xf>
    <xf numFmtId="0" fontId="15" fillId="34" borderId="24" xfId="0" applyFont="1" applyFill="1" applyBorder="1" applyAlignment="1">
      <alignment horizontal="center" vertical="justify" wrapText="1"/>
    </xf>
    <xf numFmtId="0" fontId="15" fillId="34" borderId="24" xfId="0" applyFont="1" applyFill="1" applyBorder="1" applyAlignment="1">
      <alignment horizontal="center" vertical="top" wrapText="1"/>
    </xf>
    <xf numFmtId="49" fontId="15" fillId="34" borderId="24" xfId="43"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3" fontId="23" fillId="34" borderId="24" xfId="0" applyNumberFormat="1" applyFont="1" applyFill="1" applyBorder="1" applyAlignment="1">
      <alignment horizontal="center" vertical="center" wrapText="1"/>
    </xf>
    <xf numFmtId="0" fontId="120" fillId="35" borderId="24" xfId="0" applyFont="1" applyFill="1" applyBorder="1" applyAlignment="1">
      <alignment wrapText="1"/>
    </xf>
    <xf numFmtId="0" fontId="30" fillId="34" borderId="24" xfId="54" applyFont="1" applyFill="1" applyBorder="1" applyAlignment="1">
      <alignment horizontal="center" vertical="top" wrapText="1"/>
      <protection/>
    </xf>
    <xf numFmtId="0" fontId="22" fillId="34" borderId="24" xfId="0" applyFont="1" applyFill="1" applyBorder="1" applyAlignment="1">
      <alignment horizontal="center" vertical="justify" wrapText="1"/>
    </xf>
    <xf numFmtId="0" fontId="124" fillId="34" borderId="24" xfId="0" applyFont="1" applyFill="1" applyBorder="1" applyAlignment="1">
      <alignment horizontal="center" wrapText="1"/>
    </xf>
    <xf numFmtId="0" fontId="31" fillId="34" borderId="24" xfId="0" applyFont="1" applyFill="1" applyBorder="1" applyAlignment="1">
      <alignment horizontal="center" vertical="center" wrapText="1"/>
    </xf>
    <xf numFmtId="0" fontId="22" fillId="34" borderId="24" xfId="0" applyFont="1" applyFill="1" applyBorder="1" applyAlignment="1">
      <alignment horizontal="center" wrapText="1"/>
    </xf>
    <xf numFmtId="0" fontId="115" fillId="34" borderId="24" xfId="0" applyFont="1" applyFill="1" applyBorder="1" applyAlignment="1">
      <alignment wrapText="1"/>
    </xf>
    <xf numFmtId="0" fontId="30" fillId="34" borderId="24" xfId="54" applyFont="1" applyFill="1" applyBorder="1" applyAlignment="1">
      <alignment horizontal="center" vertical="center" wrapText="1"/>
      <protection/>
    </xf>
    <xf numFmtId="0" fontId="30" fillId="34" borderId="24" xfId="54" applyFont="1" applyFill="1" applyBorder="1" applyAlignment="1">
      <alignment horizontal="center" vertical="center" wrapText="1"/>
      <protection/>
    </xf>
    <xf numFmtId="0" fontId="0" fillId="34" borderId="28" xfId="0" applyFont="1" applyFill="1" applyBorder="1" applyAlignment="1">
      <alignment horizontal="center" vertical="center" wrapText="1"/>
    </xf>
    <xf numFmtId="0" fontId="125" fillId="34" borderId="24" xfId="54" applyFont="1" applyFill="1" applyBorder="1" applyAlignment="1">
      <alignment horizontal="left" vertical="center" wrapText="1"/>
      <protection/>
    </xf>
    <xf numFmtId="49" fontId="124" fillId="34" borderId="24" xfId="0" applyNumberFormat="1" applyFont="1" applyFill="1" applyBorder="1" applyAlignment="1">
      <alignment horizontal="center" vertical="center" wrapText="1"/>
    </xf>
    <xf numFmtId="0" fontId="123" fillId="34" borderId="24" xfId="0"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2" fillId="34" borderId="24" xfId="54" applyFont="1" applyFill="1" applyBorder="1" applyAlignment="1">
      <alignment horizontal="left" vertical="center" wrapText="1"/>
      <protection/>
    </xf>
    <xf numFmtId="0" fontId="125" fillId="34" borderId="24" xfId="54" applyFont="1" applyFill="1" applyBorder="1" applyAlignment="1">
      <alignment horizontal="center" vertical="center" wrapText="1"/>
      <protection/>
    </xf>
    <xf numFmtId="0" fontId="17" fillId="34" borderId="24" xfId="0" applyFont="1" applyFill="1" applyBorder="1" applyAlignment="1">
      <alignment horizontal="center" wrapText="1"/>
    </xf>
    <xf numFmtId="0" fontId="14" fillId="34" borderId="0" xfId="54" applyFont="1" applyFill="1" applyBorder="1" applyAlignment="1" applyProtection="1">
      <alignment horizontal="center" vertical="center" wrapText="1"/>
      <protection locked="0"/>
    </xf>
    <xf numFmtId="0" fontId="0" fillId="0" borderId="0" xfId="0" applyAlignment="1">
      <alignment horizontal="center" vertical="center" wrapText="1"/>
    </xf>
    <xf numFmtId="0" fontId="111" fillId="38" borderId="25" xfId="0" applyFont="1" applyFill="1" applyBorder="1" applyAlignment="1">
      <alignment horizontal="right"/>
    </xf>
    <xf numFmtId="0" fontId="0" fillId="38" borderId="29" xfId="0" applyFill="1" applyBorder="1" applyAlignment="1">
      <alignment horizontal="right"/>
    </xf>
    <xf numFmtId="0" fontId="0" fillId="38" borderId="26" xfId="0" applyFill="1" applyBorder="1" applyAlignment="1">
      <alignment horizontal="right"/>
    </xf>
    <xf numFmtId="0" fontId="108" fillId="35" borderId="25" xfId="0" applyNumberFormat="1" applyFont="1" applyFill="1" applyBorder="1" applyAlignment="1">
      <alignment horizontal="center" vertical="center" wrapText="1"/>
    </xf>
    <xf numFmtId="0" fontId="0" fillId="0" borderId="29" xfId="0" applyBorder="1" applyAlignment="1">
      <alignment wrapText="1"/>
    </xf>
    <xf numFmtId="0" fontId="0" fillId="0" borderId="26" xfId="0" applyBorder="1" applyAlignment="1">
      <alignment wrapText="1"/>
    </xf>
    <xf numFmtId="180" fontId="35" fillId="34" borderId="25" xfId="0" applyNumberFormat="1" applyFont="1" applyFill="1" applyBorder="1" applyAlignment="1">
      <alignment horizontal="center" vertical="center" wrapText="1"/>
    </xf>
    <xf numFmtId="0" fontId="36" fillId="0" borderId="29" xfId="0" applyFont="1" applyBorder="1" applyAlignment="1">
      <alignment horizontal="center" vertical="center" wrapText="1"/>
    </xf>
    <xf numFmtId="0" fontId="36" fillId="0" borderId="26" xfId="0" applyFont="1" applyBorder="1" applyAlignment="1">
      <alignment horizontal="center" vertical="center" wrapText="1"/>
    </xf>
    <xf numFmtId="0" fontId="35" fillId="34" borderId="25" xfId="0" applyNumberFormat="1" applyFont="1" applyFill="1" applyBorder="1" applyAlignment="1">
      <alignment horizontal="center" vertical="center" wrapText="1"/>
    </xf>
    <xf numFmtId="0" fontId="35" fillId="34" borderId="29" xfId="0" applyNumberFormat="1" applyFont="1" applyFill="1" applyBorder="1" applyAlignment="1">
      <alignment horizontal="center" vertical="center" wrapText="1"/>
    </xf>
    <xf numFmtId="0" fontId="36" fillId="34" borderId="29" xfId="0" applyFont="1" applyFill="1" applyBorder="1" applyAlignment="1">
      <alignment wrapText="1"/>
    </xf>
    <xf numFmtId="0" fontId="36" fillId="0" borderId="29" xfId="0" applyFont="1" applyBorder="1" applyAlignment="1">
      <alignment wrapText="1"/>
    </xf>
    <xf numFmtId="0" fontId="36" fillId="0" borderId="26" xfId="0" applyFont="1" applyBorder="1" applyAlignment="1">
      <alignment wrapText="1"/>
    </xf>
    <xf numFmtId="0" fontId="34" fillId="34" borderId="28"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31" xfId="0" applyFill="1" applyBorder="1" applyAlignment="1">
      <alignment horizontal="center" vertical="center" wrapText="1"/>
    </xf>
    <xf numFmtId="0" fontId="15" fillId="34" borderId="28" xfId="0" applyFont="1" applyFill="1" applyBorder="1" applyAlignment="1">
      <alignment horizontal="center" vertical="center" wrapText="1"/>
    </xf>
    <xf numFmtId="49" fontId="15" fillId="34" borderId="28" xfId="0" applyNumberFormat="1" applyFont="1" applyFill="1" applyBorder="1" applyAlignment="1">
      <alignment horizontal="center" vertical="center" wrapText="1"/>
    </xf>
    <xf numFmtId="0" fontId="15" fillId="34" borderId="28" xfId="0" applyNumberFormat="1" applyFont="1" applyFill="1" applyBorder="1" applyAlignment="1">
      <alignment horizontal="center" vertical="center" wrapText="1"/>
    </xf>
    <xf numFmtId="0" fontId="13" fillId="37" borderId="25" xfId="0" applyFont="1" applyFill="1" applyBorder="1" applyAlignment="1">
      <alignment horizontal="right" vertical="center" wrapText="1"/>
    </xf>
    <xf numFmtId="0" fontId="0" fillId="0" borderId="29" xfId="0" applyBorder="1" applyAlignment="1">
      <alignment horizontal="right" vertical="center" wrapText="1"/>
    </xf>
    <xf numFmtId="0" fontId="0" fillId="0" borderId="26" xfId="0" applyBorder="1" applyAlignment="1">
      <alignment horizontal="right" vertical="center" wrapText="1"/>
    </xf>
    <xf numFmtId="0" fontId="31" fillId="34" borderId="24" xfId="0" applyFont="1" applyFill="1" applyBorder="1" applyAlignment="1">
      <alignment horizontal="center" vertical="center" wrapText="1"/>
    </xf>
    <xf numFmtId="0" fontId="0" fillId="34" borderId="24" xfId="0" applyFill="1" applyBorder="1" applyAlignment="1">
      <alignment horizontal="center" vertical="center" wrapText="1"/>
    </xf>
    <xf numFmtId="0" fontId="105" fillId="34" borderId="24" xfId="0" applyNumberFormat="1" applyFont="1" applyFill="1" applyBorder="1" applyAlignment="1">
      <alignment horizontal="center" vertical="center" wrapText="1"/>
    </xf>
    <xf numFmtId="0" fontId="126" fillId="0" borderId="24" xfId="0" applyFont="1" applyBorder="1" applyAlignment="1">
      <alignment horizontal="center" vertical="center" wrapText="1"/>
    </xf>
    <xf numFmtId="49" fontId="105" fillId="34" borderId="24" xfId="0" applyNumberFormat="1" applyFont="1" applyFill="1" applyBorder="1" applyAlignment="1">
      <alignment horizontal="center" vertical="center" wrapText="1"/>
    </xf>
    <xf numFmtId="0" fontId="127" fillId="34" borderId="24"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15" fillId="34" borderId="0" xfId="0" applyFont="1" applyFill="1" applyAlignment="1">
      <alignment horizontal="center" wrapText="1"/>
    </xf>
    <xf numFmtId="0" fontId="111"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6" fillId="34" borderId="24" xfId="54" applyFont="1" applyFill="1" applyBorder="1" applyAlignment="1">
      <alignment horizontal="center" vertical="center" wrapText="1"/>
      <protection/>
    </xf>
    <xf numFmtId="0" fontId="111" fillId="34" borderId="28" xfId="0" applyFont="1" applyFill="1" applyBorder="1" applyAlignment="1">
      <alignment horizontal="center" vertical="center" wrapText="1"/>
    </xf>
    <xf numFmtId="0" fontId="126" fillId="34" borderId="30" xfId="0" applyFont="1" applyFill="1" applyBorder="1" applyAlignment="1">
      <alignment horizontal="center" vertical="center" wrapText="1"/>
    </xf>
    <xf numFmtId="0" fontId="126" fillId="34" borderId="31" xfId="0" applyFont="1" applyFill="1" applyBorder="1" applyAlignment="1">
      <alignment horizontal="center" vertical="center" wrapText="1"/>
    </xf>
    <xf numFmtId="0" fontId="105" fillId="34" borderId="28"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9" fillId="34" borderId="29" xfId="0" applyFont="1" applyFill="1" applyBorder="1" applyAlignment="1">
      <alignment/>
    </xf>
    <xf numFmtId="0" fontId="36" fillId="34" borderId="29" xfId="0" applyFont="1" applyFill="1" applyBorder="1" applyAlignment="1">
      <alignment/>
    </xf>
    <xf numFmtId="0" fontId="36" fillId="0" borderId="29" xfId="0" applyFont="1" applyBorder="1" applyAlignment="1">
      <alignment/>
    </xf>
    <xf numFmtId="0" fontId="36" fillId="0" borderId="26" xfId="0" applyFont="1" applyBorder="1" applyAlignment="1">
      <alignment/>
    </xf>
    <xf numFmtId="0" fontId="0" fillId="34" borderId="30"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3" fillId="37" borderId="25" xfId="0" applyFont="1" applyFill="1" applyBorder="1" applyAlignment="1">
      <alignment horizontal="right"/>
    </xf>
    <xf numFmtId="0" fontId="0" fillId="37" borderId="29" xfId="0" applyFill="1" applyBorder="1" applyAlignment="1">
      <alignment horizontal="right"/>
    </xf>
    <xf numFmtId="0" fontId="0" fillId="37" borderId="26" xfId="0" applyFill="1" applyBorder="1" applyAlignment="1">
      <alignment horizontal="right"/>
    </xf>
    <xf numFmtId="0" fontId="13"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13" fillId="34" borderId="24" xfId="0" applyNumberFormat="1" applyFont="1" applyFill="1" applyBorder="1" applyAlignment="1">
      <alignment horizontal="center" vertical="center" wrapText="1"/>
    </xf>
    <xf numFmtId="0" fontId="28" fillId="34" borderId="24" xfId="54" applyFont="1" applyFill="1" applyBorder="1" applyAlignment="1">
      <alignment horizontal="center" vertical="center" wrapText="1"/>
      <protection/>
    </xf>
    <xf numFmtId="0" fontId="105" fillId="34" borderId="24" xfId="0" applyFont="1" applyFill="1" applyBorder="1" applyAlignment="1">
      <alignment horizontal="center" vertical="center" wrapText="1"/>
    </xf>
    <xf numFmtId="0" fontId="126" fillId="34" borderId="24" xfId="0" applyFont="1" applyFill="1" applyBorder="1" applyAlignment="1">
      <alignment horizontal="center" vertical="center" wrapText="1"/>
    </xf>
    <xf numFmtId="0" fontId="126" fillId="34" borderId="24" xfId="0" applyFont="1" applyFill="1" applyBorder="1" applyAlignment="1">
      <alignment wrapText="1"/>
    </xf>
    <xf numFmtId="0" fontId="13" fillId="35" borderId="28" xfId="0" applyFont="1" applyFill="1" applyBorder="1" applyAlignment="1">
      <alignment horizontal="center" vertical="center" wrapText="1"/>
    </xf>
    <xf numFmtId="0" fontId="13" fillId="34" borderId="28" xfId="0" applyFont="1" applyFill="1" applyBorder="1" applyAlignment="1">
      <alignment horizontal="center" vertical="center" wrapText="1"/>
    </xf>
    <xf numFmtId="0" fontId="26" fillId="38" borderId="25" xfId="0" applyFont="1" applyFill="1" applyBorder="1" applyAlignment="1">
      <alignment horizontal="right" vertical="center"/>
    </xf>
    <xf numFmtId="0" fontId="0" fillId="38" borderId="29" xfId="0" applyFont="1" applyFill="1" applyBorder="1" applyAlignment="1">
      <alignment horizontal="right" vertical="center"/>
    </xf>
    <xf numFmtId="0" fontId="0" fillId="38" borderId="29" xfId="0" applyFill="1" applyBorder="1" applyAlignment="1">
      <alignment horizontal="right" vertical="center"/>
    </xf>
    <xf numFmtId="0" fontId="0" fillId="38" borderId="26" xfId="0" applyFill="1" applyBorder="1" applyAlignment="1">
      <alignment horizontal="right" vertical="center"/>
    </xf>
    <xf numFmtId="0" fontId="33" fillId="8" borderId="25" xfId="0" applyFont="1" applyFill="1" applyBorder="1" applyAlignment="1">
      <alignment horizontal="right" wrapText="1"/>
    </xf>
    <xf numFmtId="0" fontId="40" fillId="0" borderId="29" xfId="0" applyFont="1" applyBorder="1" applyAlignment="1">
      <alignment horizontal="right"/>
    </xf>
    <xf numFmtId="0" fontId="40" fillId="0" borderId="26" xfId="0" applyFont="1" applyBorder="1" applyAlignment="1">
      <alignment horizontal="right"/>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8" borderId="25" xfId="0" applyFont="1" applyFill="1" applyBorder="1" applyAlignment="1">
      <alignment horizontal="right"/>
    </xf>
    <xf numFmtId="49" fontId="15" fillId="34" borderId="24" xfId="0" applyNumberFormat="1" applyFont="1" applyFill="1" applyBorder="1" applyAlignment="1">
      <alignment horizontal="center" vertical="center" wrapText="1"/>
    </xf>
    <xf numFmtId="0" fontId="37" fillId="34" borderId="24" xfId="0" applyNumberFormat="1" applyFont="1" applyFill="1" applyBorder="1" applyAlignment="1">
      <alignment horizontal="center" vertical="center" wrapText="1"/>
    </xf>
    <xf numFmtId="0" fontId="38" fillId="34" borderId="24" xfId="0" applyFont="1" applyFill="1" applyBorder="1" applyAlignment="1">
      <alignment wrapText="1"/>
    </xf>
    <xf numFmtId="0" fontId="6" fillId="0" borderId="0" xfId="54" applyFont="1" applyBorder="1" applyAlignment="1" applyProtection="1">
      <alignment horizontal="lef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175"/>
  <sheetViews>
    <sheetView tabSelected="1" zoomScale="40" zoomScaleNormal="40" zoomScaleSheetLayoutView="25" workbookViewId="0" topLeftCell="A1">
      <pane xSplit="6" ySplit="3" topLeftCell="G140" activePane="bottomRight" state="frozen"/>
      <selection pane="topLeft" activeCell="A1" sqref="A1"/>
      <selection pane="topRight" activeCell="G1" sqref="G1"/>
      <selection pane="bottomLeft" activeCell="A4" sqref="A4"/>
      <selection pane="bottomRight" activeCell="M120" sqref="M120"/>
    </sheetView>
  </sheetViews>
  <sheetFormatPr defaultColWidth="9.00390625" defaultRowHeight="12.75"/>
  <cols>
    <col min="1" max="1" width="2.25390625" style="57" customWidth="1"/>
    <col min="2" max="2" width="9.625" style="57" customWidth="1"/>
    <col min="3" max="3" width="123.25390625" style="57" customWidth="1"/>
    <col min="4" max="4" width="58.375" style="66" customWidth="1"/>
    <col min="5" max="5" width="21.00390625" style="57" customWidth="1"/>
    <col min="6" max="6" width="29.75390625" style="57" customWidth="1"/>
    <col min="7" max="7" width="33.75390625" style="57" customWidth="1"/>
    <col min="8" max="8" width="34.625" style="57" customWidth="1"/>
    <col min="9" max="9" width="31.75390625" style="57" customWidth="1"/>
    <col min="10" max="10" width="33.125" style="57" customWidth="1"/>
    <col min="11" max="11" width="31.75390625" style="57" customWidth="1"/>
    <col min="12" max="12" width="67.125" style="57" customWidth="1"/>
    <col min="13" max="15" width="75.25390625" style="62" customWidth="1"/>
    <col min="16" max="121" width="75.25390625" style="57" customWidth="1"/>
    <col min="122" max="16384" width="9.125" style="57" customWidth="1"/>
  </cols>
  <sheetData>
    <row r="1" spans="1:121" ht="63" customHeight="1">
      <c r="A1" s="55"/>
      <c r="B1" s="55"/>
      <c r="C1" s="266" t="s">
        <v>363</v>
      </c>
      <c r="D1" s="266"/>
      <c r="E1" s="266"/>
      <c r="F1" s="266"/>
      <c r="G1" s="266"/>
      <c r="H1" s="266"/>
      <c r="I1" s="266"/>
      <c r="J1" s="267"/>
      <c r="K1" s="267"/>
      <c r="L1" s="56"/>
      <c r="M1" s="176"/>
      <c r="N1" s="176"/>
      <c r="O1" s="17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row>
    <row r="2" spans="1:121" ht="30" customHeight="1">
      <c r="A2" s="55"/>
      <c r="B2" s="55"/>
      <c r="C2" s="56"/>
      <c r="D2" s="65"/>
      <c r="E2" s="56"/>
      <c r="F2" s="56"/>
      <c r="G2" s="56"/>
      <c r="H2" s="56"/>
      <c r="I2" s="56"/>
      <c r="J2" s="176"/>
      <c r="K2" s="176"/>
      <c r="L2" s="56" t="s">
        <v>104</v>
      </c>
      <c r="M2" s="176"/>
      <c r="N2" s="176"/>
      <c r="O2" s="17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row>
    <row r="3" spans="2:121" ht="276" customHeight="1">
      <c r="B3" s="80" t="s">
        <v>0</v>
      </c>
      <c r="C3" s="178" t="s">
        <v>88</v>
      </c>
      <c r="D3" s="178" t="s">
        <v>89</v>
      </c>
      <c r="E3" s="178" t="s">
        <v>68</v>
      </c>
      <c r="F3" s="81" t="s">
        <v>87</v>
      </c>
      <c r="G3" s="82" t="s">
        <v>255</v>
      </c>
      <c r="H3" s="178" t="s">
        <v>256</v>
      </c>
      <c r="I3" s="178" t="s">
        <v>67</v>
      </c>
      <c r="J3" s="178" t="s">
        <v>335</v>
      </c>
      <c r="K3" s="178" t="s">
        <v>266</v>
      </c>
      <c r="L3" s="178" t="s">
        <v>95</v>
      </c>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row>
    <row r="4" spans="2:121" ht="41.25" customHeight="1">
      <c r="B4" s="274" t="s">
        <v>302</v>
      </c>
      <c r="C4" s="275"/>
      <c r="D4" s="275"/>
      <c r="E4" s="275"/>
      <c r="F4" s="275"/>
      <c r="G4" s="275"/>
      <c r="H4" s="275"/>
      <c r="I4" s="275"/>
      <c r="J4" s="275"/>
      <c r="K4" s="275"/>
      <c r="L4" s="276"/>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row>
    <row r="5" spans="2:121" ht="102.75" customHeight="1">
      <c r="B5" s="179">
        <v>1</v>
      </c>
      <c r="C5" s="223" t="s">
        <v>148</v>
      </c>
      <c r="D5" s="223" t="s">
        <v>269</v>
      </c>
      <c r="E5" s="103" t="s">
        <v>149</v>
      </c>
      <c r="F5" s="223" t="s">
        <v>61</v>
      </c>
      <c r="G5" s="105">
        <v>150000</v>
      </c>
      <c r="H5" s="105">
        <v>50000</v>
      </c>
      <c r="I5" s="105">
        <f>G5-H5</f>
        <v>100000</v>
      </c>
      <c r="J5" s="105"/>
      <c r="K5" s="113">
        <f aca="true" t="shared" si="0" ref="K5:K14">H5-J5</f>
        <v>50000</v>
      </c>
      <c r="L5" s="223"/>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row>
    <row r="6" spans="2:121" ht="114.75" customHeight="1">
      <c r="B6" s="179">
        <v>2</v>
      </c>
      <c r="C6" s="143" t="s">
        <v>211</v>
      </c>
      <c r="D6" s="223" t="s">
        <v>270</v>
      </c>
      <c r="E6" s="103" t="s">
        <v>149</v>
      </c>
      <c r="F6" s="223" t="s">
        <v>61</v>
      </c>
      <c r="G6" s="105">
        <v>315000</v>
      </c>
      <c r="H6" s="105">
        <v>200000</v>
      </c>
      <c r="I6" s="105">
        <f>G6-H6</f>
        <v>115000</v>
      </c>
      <c r="J6" s="105">
        <v>1950</v>
      </c>
      <c r="K6" s="113">
        <f t="shared" si="0"/>
        <v>198050</v>
      </c>
      <c r="L6" s="223" t="s">
        <v>361</v>
      </c>
      <c r="M6" s="126"/>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row>
    <row r="7" spans="2:121" ht="137.25" customHeight="1">
      <c r="B7" s="179">
        <v>3</v>
      </c>
      <c r="C7" s="223" t="s">
        <v>102</v>
      </c>
      <c r="D7" s="223" t="s">
        <v>273</v>
      </c>
      <c r="E7" s="103" t="s">
        <v>150</v>
      </c>
      <c r="F7" s="223" t="s">
        <v>61</v>
      </c>
      <c r="G7" s="105">
        <v>51000</v>
      </c>
      <c r="H7" s="105">
        <v>50000</v>
      </c>
      <c r="I7" s="105">
        <f>G7-H7</f>
        <v>1000</v>
      </c>
      <c r="J7" s="105"/>
      <c r="K7" s="113">
        <f t="shared" si="0"/>
        <v>50000</v>
      </c>
      <c r="L7" s="223"/>
      <c r="M7" s="127"/>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row>
    <row r="8" spans="2:121" ht="163.5" customHeight="1">
      <c r="B8" s="175">
        <v>4</v>
      </c>
      <c r="C8" s="223" t="s">
        <v>231</v>
      </c>
      <c r="D8" s="223" t="s">
        <v>271</v>
      </c>
      <c r="E8" s="103" t="s">
        <v>150</v>
      </c>
      <c r="F8" s="223" t="s">
        <v>61</v>
      </c>
      <c r="G8" s="105">
        <v>255000</v>
      </c>
      <c r="H8" s="105">
        <v>200000</v>
      </c>
      <c r="I8" s="105">
        <f>G8-H8</f>
        <v>55000</v>
      </c>
      <c r="J8" s="105"/>
      <c r="K8" s="113">
        <f t="shared" si="0"/>
        <v>200000</v>
      </c>
      <c r="L8" s="223"/>
      <c r="M8" s="128"/>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row>
    <row r="9" spans="2:121" ht="144" customHeight="1">
      <c r="B9" s="179">
        <v>5</v>
      </c>
      <c r="C9" s="223" t="s">
        <v>115</v>
      </c>
      <c r="D9" s="223" t="s">
        <v>272</v>
      </c>
      <c r="E9" s="103" t="s">
        <v>150</v>
      </c>
      <c r="F9" s="223" t="s">
        <v>61</v>
      </c>
      <c r="G9" s="105">
        <v>509100</v>
      </c>
      <c r="H9" s="105">
        <v>305000</v>
      </c>
      <c r="I9" s="105">
        <f>G9-H9</f>
        <v>204100</v>
      </c>
      <c r="J9" s="105">
        <v>25494.72</v>
      </c>
      <c r="K9" s="113">
        <f t="shared" si="0"/>
        <v>279505.28</v>
      </c>
      <c r="L9" s="223" t="s">
        <v>358</v>
      </c>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row>
    <row r="10" spans="2:121" ht="92.25" customHeight="1">
      <c r="B10" s="319">
        <v>6</v>
      </c>
      <c r="C10" s="326" t="s">
        <v>268</v>
      </c>
      <c r="D10" s="301" t="s">
        <v>274</v>
      </c>
      <c r="E10" s="185" t="s">
        <v>267</v>
      </c>
      <c r="F10" s="327" t="s">
        <v>61</v>
      </c>
      <c r="G10" s="94">
        <f>G11+G12</f>
        <v>20239000</v>
      </c>
      <c r="H10" s="94">
        <f>H11+H12</f>
        <v>7752400</v>
      </c>
      <c r="I10" s="94">
        <f>I11+I12</f>
        <v>12486600</v>
      </c>
      <c r="J10" s="94">
        <f>J11+J12</f>
        <v>34000</v>
      </c>
      <c r="K10" s="94">
        <f>K11+K12</f>
        <v>7718400</v>
      </c>
      <c r="L10" s="106" t="s">
        <v>189</v>
      </c>
      <c r="M10" s="144"/>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row>
    <row r="11" spans="2:121" ht="60" customHeight="1">
      <c r="B11" s="319"/>
      <c r="C11" s="307"/>
      <c r="D11" s="301"/>
      <c r="E11" s="188" t="s">
        <v>264</v>
      </c>
      <c r="F11" s="283"/>
      <c r="G11" s="190">
        <f>G13+G14</f>
        <v>18239000</v>
      </c>
      <c r="H11" s="190">
        <f>H13+H14</f>
        <v>7752400</v>
      </c>
      <c r="I11" s="190">
        <f aca="true" t="shared" si="1" ref="I11:I35">G11-H11</f>
        <v>10486600</v>
      </c>
      <c r="J11" s="190">
        <f>J13+J14</f>
        <v>34000</v>
      </c>
      <c r="K11" s="190">
        <f>K13+K14</f>
        <v>7718400</v>
      </c>
      <c r="L11" s="191" t="s">
        <v>189</v>
      </c>
      <c r="M11" s="144"/>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row>
    <row r="12" spans="2:121" ht="57" customHeight="1">
      <c r="B12" s="319"/>
      <c r="C12" s="308"/>
      <c r="D12" s="301"/>
      <c r="E12" s="189" t="s">
        <v>265</v>
      </c>
      <c r="F12" s="283"/>
      <c r="G12" s="202">
        <f>G15</f>
        <v>2000000</v>
      </c>
      <c r="H12" s="202">
        <f>H15</f>
        <v>0</v>
      </c>
      <c r="I12" s="202">
        <f t="shared" si="1"/>
        <v>2000000</v>
      </c>
      <c r="J12" s="202">
        <f>J15</f>
        <v>0</v>
      </c>
      <c r="K12" s="202">
        <f>K15</f>
        <v>0</v>
      </c>
      <c r="L12" s="203" t="s">
        <v>189</v>
      </c>
      <c r="M12" s="144"/>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row>
    <row r="13" spans="2:121" s="227" customFormat="1" ht="68.25" customHeight="1">
      <c r="B13" s="320"/>
      <c r="C13" s="228" t="s">
        <v>329</v>
      </c>
      <c r="D13" s="292"/>
      <c r="E13" s="229" t="s">
        <v>151</v>
      </c>
      <c r="F13" s="283"/>
      <c r="G13" s="230">
        <v>15839000</v>
      </c>
      <c r="H13" s="230">
        <v>7052400</v>
      </c>
      <c r="I13" s="230">
        <f t="shared" si="1"/>
        <v>8786600</v>
      </c>
      <c r="J13" s="230"/>
      <c r="K13" s="231">
        <f t="shared" si="0"/>
        <v>7052400</v>
      </c>
      <c r="L13" s="234" t="s">
        <v>336</v>
      </c>
      <c r="M13" s="232"/>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row>
    <row r="14" spans="2:121" s="227" customFormat="1" ht="122.25" customHeight="1">
      <c r="B14" s="320"/>
      <c r="C14" s="228" t="s">
        <v>337</v>
      </c>
      <c r="D14" s="292"/>
      <c r="E14" s="229" t="s">
        <v>151</v>
      </c>
      <c r="F14" s="283"/>
      <c r="G14" s="230">
        <v>2400000</v>
      </c>
      <c r="H14" s="230">
        <v>700000</v>
      </c>
      <c r="I14" s="230">
        <f t="shared" si="1"/>
        <v>1700000</v>
      </c>
      <c r="J14" s="230">
        <v>34000</v>
      </c>
      <c r="K14" s="231">
        <f t="shared" si="0"/>
        <v>666000</v>
      </c>
      <c r="L14" s="234" t="s">
        <v>338</v>
      </c>
      <c r="M14" s="232"/>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row>
    <row r="15" spans="2:121" s="227" customFormat="1" ht="35.25" customHeight="1">
      <c r="B15" s="320"/>
      <c r="C15" s="228" t="s">
        <v>330</v>
      </c>
      <c r="D15" s="292"/>
      <c r="E15" s="229" t="s">
        <v>151</v>
      </c>
      <c r="F15" s="284"/>
      <c r="G15" s="230">
        <v>2000000</v>
      </c>
      <c r="H15" s="230"/>
      <c r="I15" s="230">
        <f t="shared" si="1"/>
        <v>2000000</v>
      </c>
      <c r="J15" s="230"/>
      <c r="K15" s="231">
        <f>H15-J15</f>
        <v>0</v>
      </c>
      <c r="L15" s="234"/>
      <c r="M15" s="232"/>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row>
    <row r="16" spans="2:121" s="68" customFormat="1" ht="123.75" customHeight="1">
      <c r="B16" s="319">
        <v>7</v>
      </c>
      <c r="C16" s="93" t="s">
        <v>198</v>
      </c>
      <c r="D16" s="285" t="s">
        <v>275</v>
      </c>
      <c r="E16" s="92" t="s">
        <v>300</v>
      </c>
      <c r="F16" s="93" t="s">
        <v>61</v>
      </c>
      <c r="G16" s="94">
        <f>G17+G18+G19+G20+G21+G22+G23+G24+G25+G26+G27</f>
        <v>2685000</v>
      </c>
      <c r="H16" s="219">
        <f>H17+H18+H19+H20+H21+H22+H23+H24+H25+H26+H27</f>
        <v>1752000</v>
      </c>
      <c r="I16" s="94">
        <f t="shared" si="1"/>
        <v>933000</v>
      </c>
      <c r="J16" s="219">
        <f>J17+J18+J19+J20+J21+J22+J23+J24+J25+J26+J27</f>
        <v>9687.79</v>
      </c>
      <c r="K16" s="94">
        <f>K19+K20+K21+K23+K24+K17+K22</f>
        <v>1732312.21</v>
      </c>
      <c r="L16" s="106" t="s">
        <v>189</v>
      </c>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row>
    <row r="17" spans="1:121" s="147" customFormat="1" ht="82.5" customHeight="1">
      <c r="A17" s="145"/>
      <c r="B17" s="314"/>
      <c r="C17" s="75" t="s">
        <v>326</v>
      </c>
      <c r="D17" s="313"/>
      <c r="E17" s="96" t="s">
        <v>152</v>
      </c>
      <c r="F17" s="75" t="s">
        <v>61</v>
      </c>
      <c r="G17" s="78">
        <v>2000000</v>
      </c>
      <c r="H17" s="78">
        <v>1502000</v>
      </c>
      <c r="I17" s="78">
        <f t="shared" si="1"/>
        <v>498000</v>
      </c>
      <c r="J17" s="78">
        <v>8526.35</v>
      </c>
      <c r="K17" s="235">
        <f aca="true" t="shared" si="2" ref="K17:K27">H17-J17</f>
        <v>1493473.65</v>
      </c>
      <c r="L17" s="75" t="s">
        <v>226</v>
      </c>
      <c r="M17" s="217"/>
      <c r="N17" s="217"/>
      <c r="O17" s="217"/>
      <c r="P17" s="146"/>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row>
    <row r="18" spans="2:121" s="216" customFormat="1" ht="54" customHeight="1">
      <c r="B18" s="314"/>
      <c r="C18" s="75" t="s">
        <v>344</v>
      </c>
      <c r="D18" s="313"/>
      <c r="E18" s="96" t="s">
        <v>152</v>
      </c>
      <c r="F18" s="75" t="s">
        <v>61</v>
      </c>
      <c r="G18" s="78">
        <v>50000</v>
      </c>
      <c r="H18" s="78"/>
      <c r="I18" s="78"/>
      <c r="J18" s="78"/>
      <c r="K18" s="235"/>
      <c r="L18" s="75"/>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row>
    <row r="19" spans="2:121" s="218" customFormat="1" ht="79.5" customHeight="1">
      <c r="B19" s="314"/>
      <c r="C19" s="75" t="s">
        <v>345</v>
      </c>
      <c r="D19" s="313"/>
      <c r="E19" s="96" t="s">
        <v>152</v>
      </c>
      <c r="F19" s="75" t="s">
        <v>61</v>
      </c>
      <c r="G19" s="78">
        <v>25000</v>
      </c>
      <c r="H19" s="78"/>
      <c r="I19" s="78">
        <f t="shared" si="1"/>
        <v>25000</v>
      </c>
      <c r="J19" s="78"/>
      <c r="K19" s="235">
        <f t="shared" si="2"/>
        <v>0</v>
      </c>
      <c r="L19" s="75"/>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row>
    <row r="20" spans="2:121" s="218" customFormat="1" ht="72.75" customHeight="1">
      <c r="B20" s="314"/>
      <c r="C20" s="234" t="s">
        <v>133</v>
      </c>
      <c r="D20" s="313"/>
      <c r="E20" s="96" t="s">
        <v>152</v>
      </c>
      <c r="F20" s="75" t="s">
        <v>61</v>
      </c>
      <c r="G20" s="78">
        <v>85000</v>
      </c>
      <c r="H20" s="78">
        <v>85000</v>
      </c>
      <c r="I20" s="78">
        <f t="shared" si="1"/>
        <v>0</v>
      </c>
      <c r="J20" s="78">
        <v>1161.44</v>
      </c>
      <c r="K20" s="235">
        <f t="shared" si="2"/>
        <v>83838.56</v>
      </c>
      <c r="L20" s="75" t="s">
        <v>346</v>
      </c>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row>
    <row r="21" spans="2:121" s="218" customFormat="1" ht="46.5" customHeight="1">
      <c r="B21" s="314"/>
      <c r="C21" s="234" t="s">
        <v>216</v>
      </c>
      <c r="D21" s="313"/>
      <c r="E21" s="96" t="s">
        <v>152</v>
      </c>
      <c r="F21" s="75" t="s">
        <v>61</v>
      </c>
      <c r="G21" s="78">
        <v>25000</v>
      </c>
      <c r="H21" s="78">
        <v>25000</v>
      </c>
      <c r="I21" s="78">
        <f t="shared" si="1"/>
        <v>0</v>
      </c>
      <c r="J21" s="78"/>
      <c r="K21" s="235">
        <f t="shared" si="2"/>
        <v>25000</v>
      </c>
      <c r="L21" s="75"/>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row>
    <row r="22" spans="2:121" s="218" customFormat="1" ht="64.5" customHeight="1">
      <c r="B22" s="314"/>
      <c r="C22" s="236" t="s">
        <v>207</v>
      </c>
      <c r="D22" s="313"/>
      <c r="E22" s="96" t="s">
        <v>152</v>
      </c>
      <c r="F22" s="75" t="s">
        <v>61</v>
      </c>
      <c r="G22" s="78">
        <v>25000</v>
      </c>
      <c r="H22" s="78">
        <v>25000</v>
      </c>
      <c r="I22" s="78">
        <f t="shared" si="1"/>
        <v>0</v>
      </c>
      <c r="J22" s="78"/>
      <c r="K22" s="235">
        <f t="shared" si="2"/>
        <v>25000</v>
      </c>
      <c r="L22" s="75"/>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row>
    <row r="23" spans="2:121" s="218" customFormat="1" ht="66.75" customHeight="1">
      <c r="B23" s="314"/>
      <c r="C23" s="236" t="s">
        <v>217</v>
      </c>
      <c r="D23" s="313"/>
      <c r="E23" s="96" t="s">
        <v>152</v>
      </c>
      <c r="F23" s="75" t="s">
        <v>61</v>
      </c>
      <c r="G23" s="78">
        <v>50000</v>
      </c>
      <c r="H23" s="78">
        <v>50000</v>
      </c>
      <c r="I23" s="78">
        <f t="shared" si="1"/>
        <v>0</v>
      </c>
      <c r="J23" s="78"/>
      <c r="K23" s="235">
        <f t="shared" si="2"/>
        <v>50000</v>
      </c>
      <c r="L23" s="75"/>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row>
    <row r="24" spans="2:121" s="218" customFormat="1" ht="126" customHeight="1">
      <c r="B24" s="314"/>
      <c r="C24" s="75" t="s">
        <v>245</v>
      </c>
      <c r="D24" s="313"/>
      <c r="E24" s="96" t="s">
        <v>152</v>
      </c>
      <c r="F24" s="75" t="s">
        <v>61</v>
      </c>
      <c r="G24" s="78">
        <v>55000</v>
      </c>
      <c r="H24" s="78">
        <v>55000</v>
      </c>
      <c r="I24" s="78">
        <f t="shared" si="1"/>
        <v>0</v>
      </c>
      <c r="J24" s="78"/>
      <c r="K24" s="235">
        <f t="shared" si="2"/>
        <v>55000</v>
      </c>
      <c r="L24" s="75"/>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row>
    <row r="25" spans="2:121" s="218" customFormat="1" ht="162" customHeight="1">
      <c r="B25" s="225"/>
      <c r="C25" s="75" t="s">
        <v>347</v>
      </c>
      <c r="D25" s="283"/>
      <c r="E25" s="96" t="s">
        <v>152</v>
      </c>
      <c r="F25" s="75" t="s">
        <v>61</v>
      </c>
      <c r="G25" s="78">
        <v>335000</v>
      </c>
      <c r="H25" s="78"/>
      <c r="I25" s="78">
        <f t="shared" si="1"/>
        <v>335000</v>
      </c>
      <c r="J25" s="78"/>
      <c r="K25" s="235">
        <f t="shared" si="2"/>
        <v>0</v>
      </c>
      <c r="L25" s="75"/>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row>
    <row r="26" spans="2:121" s="218" customFormat="1" ht="72.75" customHeight="1">
      <c r="B26" s="225"/>
      <c r="C26" s="75" t="s">
        <v>348</v>
      </c>
      <c r="D26" s="283"/>
      <c r="E26" s="96" t="s">
        <v>152</v>
      </c>
      <c r="F26" s="75" t="s">
        <v>61</v>
      </c>
      <c r="G26" s="78">
        <v>15000</v>
      </c>
      <c r="H26" s="78"/>
      <c r="I26" s="78">
        <f t="shared" si="1"/>
        <v>15000</v>
      </c>
      <c r="J26" s="78"/>
      <c r="K26" s="235">
        <f t="shared" si="2"/>
        <v>0</v>
      </c>
      <c r="L26" s="75"/>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row>
    <row r="27" spans="2:121" s="218" customFormat="1" ht="51" customHeight="1">
      <c r="B27" s="225"/>
      <c r="C27" s="75" t="s">
        <v>349</v>
      </c>
      <c r="D27" s="284"/>
      <c r="E27" s="96"/>
      <c r="F27" s="75"/>
      <c r="G27" s="78">
        <v>20000</v>
      </c>
      <c r="H27" s="78">
        <v>10000</v>
      </c>
      <c r="I27" s="78">
        <f t="shared" si="1"/>
        <v>10000</v>
      </c>
      <c r="J27" s="78"/>
      <c r="K27" s="235">
        <f t="shared" si="2"/>
        <v>10000</v>
      </c>
      <c r="L27" s="75"/>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217"/>
      <c r="CM27" s="217"/>
      <c r="CN27" s="217"/>
      <c r="CO27" s="217"/>
      <c r="CP27" s="217"/>
      <c r="CQ27" s="217"/>
      <c r="CR27" s="217"/>
      <c r="CS27" s="217"/>
      <c r="CT27" s="217"/>
      <c r="CU27" s="217"/>
      <c r="CV27" s="217"/>
      <c r="CW27" s="217"/>
      <c r="CX27" s="217"/>
      <c r="CY27" s="217"/>
      <c r="CZ27" s="217"/>
      <c r="DA27" s="217"/>
      <c r="DB27" s="217"/>
      <c r="DC27" s="217"/>
      <c r="DD27" s="217"/>
      <c r="DE27" s="217"/>
      <c r="DF27" s="217"/>
      <c r="DG27" s="217"/>
      <c r="DH27" s="217"/>
      <c r="DI27" s="217"/>
      <c r="DJ27" s="217"/>
      <c r="DK27" s="217"/>
      <c r="DL27" s="217"/>
      <c r="DM27" s="217"/>
      <c r="DN27" s="217"/>
      <c r="DO27" s="217"/>
      <c r="DP27" s="217"/>
      <c r="DQ27" s="217"/>
    </row>
    <row r="28" spans="2:121" s="66" customFormat="1" ht="183" customHeight="1">
      <c r="B28" s="167">
        <v>8</v>
      </c>
      <c r="C28" s="141" t="s">
        <v>318</v>
      </c>
      <c r="D28" s="141" t="s">
        <v>321</v>
      </c>
      <c r="E28" s="142" t="s">
        <v>153</v>
      </c>
      <c r="F28" s="141" t="s">
        <v>61</v>
      </c>
      <c r="G28" s="113">
        <v>62000</v>
      </c>
      <c r="H28" s="113">
        <v>50000</v>
      </c>
      <c r="I28" s="113">
        <f t="shared" si="1"/>
        <v>12000</v>
      </c>
      <c r="J28" s="113"/>
      <c r="K28" s="113">
        <f>H28-J28</f>
        <v>50000</v>
      </c>
      <c r="L28" s="141"/>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row>
    <row r="29" spans="2:121" ht="111" customHeight="1">
      <c r="B29" s="179">
        <v>9</v>
      </c>
      <c r="C29" s="120" t="s">
        <v>199</v>
      </c>
      <c r="D29" s="223" t="s">
        <v>276</v>
      </c>
      <c r="E29" s="129" t="s">
        <v>154</v>
      </c>
      <c r="F29" s="223" t="s">
        <v>61</v>
      </c>
      <c r="G29" s="105">
        <v>18000</v>
      </c>
      <c r="H29" s="105">
        <v>12000</v>
      </c>
      <c r="I29" s="105">
        <f t="shared" si="1"/>
        <v>6000</v>
      </c>
      <c r="J29" s="105"/>
      <c r="K29" s="105">
        <f>H29-J29</f>
        <v>12000</v>
      </c>
      <c r="L29" s="223"/>
      <c r="M29" s="128"/>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row>
    <row r="30" spans="2:121" ht="46.5" customHeight="1">
      <c r="B30" s="287">
        <v>10</v>
      </c>
      <c r="C30" s="301" t="s">
        <v>206</v>
      </c>
      <c r="D30" s="285" t="s">
        <v>277</v>
      </c>
      <c r="E30" s="129" t="s">
        <v>209</v>
      </c>
      <c r="F30" s="291" t="s">
        <v>299</v>
      </c>
      <c r="G30" s="105">
        <v>46848</v>
      </c>
      <c r="H30" s="105">
        <v>6000</v>
      </c>
      <c r="I30" s="105">
        <f t="shared" si="1"/>
        <v>40848</v>
      </c>
      <c r="J30" s="105"/>
      <c r="K30" s="105">
        <f>H30-J30</f>
        <v>6000</v>
      </c>
      <c r="L30" s="223"/>
      <c r="M30" s="128"/>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row>
    <row r="31" spans="2:121" ht="48.75" customHeight="1">
      <c r="B31" s="283"/>
      <c r="C31" s="292"/>
      <c r="D31" s="283"/>
      <c r="E31" s="237" t="s">
        <v>229</v>
      </c>
      <c r="F31" s="292"/>
      <c r="G31" s="78">
        <v>31232</v>
      </c>
      <c r="H31" s="78"/>
      <c r="I31" s="105">
        <f t="shared" si="1"/>
        <v>31232</v>
      </c>
      <c r="J31" s="105"/>
      <c r="K31" s="105">
        <f aca="true" t="shared" si="3" ref="K31:K58">H31-J31</f>
        <v>0</v>
      </c>
      <c r="L31" s="102"/>
      <c r="M31" s="128"/>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row>
    <row r="32" spans="2:121" ht="42.75" customHeight="1">
      <c r="B32" s="283"/>
      <c r="C32" s="292"/>
      <c r="D32" s="283"/>
      <c r="E32" s="129" t="s">
        <v>209</v>
      </c>
      <c r="F32" s="292"/>
      <c r="G32" s="105">
        <v>5856</v>
      </c>
      <c r="H32" s="105"/>
      <c r="I32" s="105">
        <f t="shared" si="1"/>
        <v>5856</v>
      </c>
      <c r="J32" s="105"/>
      <c r="K32" s="105">
        <f t="shared" si="3"/>
        <v>0</v>
      </c>
      <c r="L32" s="223"/>
      <c r="M32" s="128"/>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row>
    <row r="33" spans="2:121" ht="47.25" customHeight="1">
      <c r="B33" s="284"/>
      <c r="C33" s="292"/>
      <c r="D33" s="284"/>
      <c r="E33" s="237" t="s">
        <v>229</v>
      </c>
      <c r="F33" s="292"/>
      <c r="G33" s="78">
        <v>3904</v>
      </c>
      <c r="H33" s="78"/>
      <c r="I33" s="105">
        <f t="shared" si="1"/>
        <v>3904</v>
      </c>
      <c r="J33" s="105"/>
      <c r="K33" s="105">
        <f t="shared" si="3"/>
        <v>0</v>
      </c>
      <c r="L33" s="75"/>
      <c r="M33" s="128"/>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row>
    <row r="34" spans="2:121" ht="166.5" customHeight="1">
      <c r="B34" s="226">
        <v>11</v>
      </c>
      <c r="C34" s="238" t="s">
        <v>116</v>
      </c>
      <c r="D34" s="223" t="s">
        <v>298</v>
      </c>
      <c r="E34" s="129" t="s">
        <v>155</v>
      </c>
      <c r="F34" s="223" t="s">
        <v>61</v>
      </c>
      <c r="G34" s="105">
        <v>70560</v>
      </c>
      <c r="H34" s="105"/>
      <c r="I34" s="105">
        <f t="shared" si="1"/>
        <v>70560</v>
      </c>
      <c r="J34" s="105"/>
      <c r="K34" s="105">
        <f t="shared" si="3"/>
        <v>0</v>
      </c>
      <c r="L34" s="223"/>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row>
    <row r="35" spans="2:121" s="66" customFormat="1" ht="111" customHeight="1" hidden="1">
      <c r="B35" s="83">
        <v>11</v>
      </c>
      <c r="C35" s="84" t="s">
        <v>263</v>
      </c>
      <c r="D35" s="84" t="s">
        <v>262</v>
      </c>
      <c r="E35" s="85" t="s">
        <v>155</v>
      </c>
      <c r="F35" s="84" t="s">
        <v>61</v>
      </c>
      <c r="G35" s="86"/>
      <c r="H35" s="86"/>
      <c r="I35" s="86">
        <f t="shared" si="1"/>
        <v>0</v>
      </c>
      <c r="J35" s="86"/>
      <c r="K35" s="105">
        <f t="shared" si="3"/>
        <v>0</v>
      </c>
      <c r="L35" s="84" t="s">
        <v>227</v>
      </c>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row>
    <row r="36" spans="2:121" ht="105" customHeight="1" hidden="1" thickBot="1">
      <c r="B36" s="83"/>
      <c r="C36" s="84"/>
      <c r="D36" s="84"/>
      <c r="E36" s="85"/>
      <c r="F36" s="84"/>
      <c r="G36" s="86"/>
      <c r="H36" s="86"/>
      <c r="I36" s="86"/>
      <c r="J36" s="86"/>
      <c r="K36" s="105">
        <f t="shared" si="3"/>
        <v>0</v>
      </c>
      <c r="L36" s="87"/>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row>
    <row r="37" spans="2:121" ht="84" customHeight="1" hidden="1">
      <c r="B37" s="83">
        <v>12</v>
      </c>
      <c r="C37" s="84" t="s">
        <v>93</v>
      </c>
      <c r="D37" s="84" t="s">
        <v>94</v>
      </c>
      <c r="E37" s="85" t="s">
        <v>156</v>
      </c>
      <c r="F37" s="84" t="s">
        <v>61</v>
      </c>
      <c r="G37" s="86"/>
      <c r="H37" s="86"/>
      <c r="I37" s="86">
        <f>G37-H37</f>
        <v>0</v>
      </c>
      <c r="J37" s="86"/>
      <c r="K37" s="105">
        <f t="shared" si="3"/>
        <v>0</v>
      </c>
      <c r="L37" s="87"/>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row>
    <row r="38" spans="2:121" ht="156" customHeight="1">
      <c r="B38" s="226">
        <v>12</v>
      </c>
      <c r="C38" s="223" t="s">
        <v>136</v>
      </c>
      <c r="D38" s="223" t="s">
        <v>278</v>
      </c>
      <c r="E38" s="103" t="s">
        <v>69</v>
      </c>
      <c r="F38" s="223" t="s">
        <v>61</v>
      </c>
      <c r="G38" s="105">
        <v>4500000</v>
      </c>
      <c r="H38" s="105">
        <v>2000000</v>
      </c>
      <c r="I38" s="105">
        <f>G38-H38</f>
        <v>2500000</v>
      </c>
      <c r="J38" s="105">
        <v>290072.97</v>
      </c>
      <c r="K38" s="105">
        <f t="shared" si="3"/>
        <v>1709927.03</v>
      </c>
      <c r="L38" s="223" t="s">
        <v>359</v>
      </c>
      <c r="M38" s="128"/>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row>
    <row r="39" spans="2:121" s="79" customFormat="1" ht="240.75" customHeight="1" hidden="1">
      <c r="B39" s="141"/>
      <c r="C39" s="175" t="s">
        <v>101</v>
      </c>
      <c r="D39" s="175" t="s">
        <v>232</v>
      </c>
      <c r="E39" s="129" t="s">
        <v>156</v>
      </c>
      <c r="F39" s="175" t="s">
        <v>61</v>
      </c>
      <c r="G39" s="105"/>
      <c r="H39" s="105"/>
      <c r="I39" s="105">
        <f>G39-H39</f>
        <v>0</v>
      </c>
      <c r="J39" s="105"/>
      <c r="K39" s="105">
        <f t="shared" si="3"/>
        <v>0</v>
      </c>
      <c r="L39" s="120"/>
      <c r="M39" s="131"/>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row>
    <row r="40" spans="1:16" s="61" customFormat="1" ht="120" customHeight="1">
      <c r="A40" s="182">
        <v>16</v>
      </c>
      <c r="B40" s="223">
        <v>13</v>
      </c>
      <c r="C40" s="141" t="s">
        <v>252</v>
      </c>
      <c r="D40" s="141" t="s">
        <v>279</v>
      </c>
      <c r="E40" s="142" t="s">
        <v>156</v>
      </c>
      <c r="F40" s="141" t="s">
        <v>61</v>
      </c>
      <c r="G40" s="113">
        <v>14000000</v>
      </c>
      <c r="H40" s="113">
        <v>8946000</v>
      </c>
      <c r="I40" s="113">
        <f>G40-H40</f>
        <v>5054000</v>
      </c>
      <c r="J40" s="113">
        <v>1420380</v>
      </c>
      <c r="K40" s="105">
        <f t="shared" si="3"/>
        <v>7525620</v>
      </c>
      <c r="L40" s="242" t="s">
        <v>364</v>
      </c>
      <c r="M40" s="62"/>
      <c r="N40" s="62"/>
      <c r="O40" s="62"/>
      <c r="P40" s="98"/>
    </row>
    <row r="41" spans="1:16" s="61" customFormat="1" ht="117.75" customHeight="1" hidden="1">
      <c r="A41" s="69"/>
      <c r="B41" s="223"/>
      <c r="C41" s="223"/>
      <c r="D41" s="223"/>
      <c r="E41" s="129"/>
      <c r="F41" s="223"/>
      <c r="G41" s="105"/>
      <c r="H41" s="105"/>
      <c r="I41" s="105"/>
      <c r="J41" s="105"/>
      <c r="K41" s="105">
        <f t="shared" si="3"/>
        <v>0</v>
      </c>
      <c r="L41" s="223"/>
      <c r="M41" s="62"/>
      <c r="N41" s="62"/>
      <c r="O41" s="62"/>
      <c r="P41" s="98"/>
    </row>
    <row r="42" spans="2:121" ht="91.5" customHeight="1">
      <c r="B42" s="223">
        <v>14</v>
      </c>
      <c r="C42" s="104" t="s">
        <v>114</v>
      </c>
      <c r="D42" s="223" t="s">
        <v>301</v>
      </c>
      <c r="E42" s="129" t="s">
        <v>156</v>
      </c>
      <c r="F42" s="223" t="s">
        <v>61</v>
      </c>
      <c r="G42" s="105">
        <v>200000</v>
      </c>
      <c r="H42" s="105"/>
      <c r="I42" s="105">
        <f>G42-H42</f>
        <v>200000</v>
      </c>
      <c r="J42" s="105"/>
      <c r="K42" s="105">
        <f t="shared" si="3"/>
        <v>0</v>
      </c>
      <c r="L42" s="61"/>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row>
    <row r="43" spans="2:121" s="66" customFormat="1" ht="158.25" customHeight="1" hidden="1">
      <c r="B43" s="141"/>
      <c r="C43" s="84" t="s">
        <v>260</v>
      </c>
      <c r="D43" s="84" t="s">
        <v>261</v>
      </c>
      <c r="E43" s="85" t="s">
        <v>259</v>
      </c>
      <c r="F43" s="84" t="s">
        <v>61</v>
      </c>
      <c r="G43" s="86"/>
      <c r="H43" s="86"/>
      <c r="I43" s="86">
        <f>G43-H43</f>
        <v>0</v>
      </c>
      <c r="J43" s="86"/>
      <c r="K43" s="105">
        <f t="shared" si="3"/>
        <v>0</v>
      </c>
      <c r="L43" s="76"/>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3"/>
      <c r="CI43" s="173"/>
      <c r="CJ43" s="173"/>
      <c r="CK43" s="173"/>
      <c r="CL43" s="173"/>
      <c r="CM43" s="173"/>
      <c r="CN43" s="173"/>
      <c r="CO43" s="173"/>
      <c r="CP43" s="173"/>
      <c r="CQ43" s="173"/>
      <c r="CR43" s="173"/>
      <c r="CS43" s="173"/>
      <c r="CT43" s="173"/>
      <c r="CU43" s="173"/>
      <c r="CV43" s="173"/>
      <c r="CW43" s="173"/>
      <c r="CX43" s="173"/>
      <c r="CY43" s="173"/>
      <c r="CZ43" s="173"/>
      <c r="DA43" s="173"/>
      <c r="DB43" s="173"/>
      <c r="DC43" s="173"/>
      <c r="DD43" s="173"/>
      <c r="DE43" s="173"/>
      <c r="DF43" s="173"/>
      <c r="DG43" s="173"/>
      <c r="DH43" s="173"/>
      <c r="DI43" s="173"/>
      <c r="DJ43" s="173"/>
      <c r="DK43" s="173"/>
      <c r="DL43" s="173"/>
      <c r="DM43" s="173"/>
      <c r="DN43" s="173"/>
      <c r="DO43" s="173"/>
      <c r="DP43" s="173"/>
      <c r="DQ43" s="173"/>
    </row>
    <row r="44" spans="2:121" ht="133.5" customHeight="1">
      <c r="B44" s="223">
        <v>15</v>
      </c>
      <c r="C44" s="103" t="s">
        <v>177</v>
      </c>
      <c r="D44" s="223" t="s">
        <v>280</v>
      </c>
      <c r="E44" s="103" t="s">
        <v>157</v>
      </c>
      <c r="F44" s="223" t="s">
        <v>61</v>
      </c>
      <c r="G44" s="105">
        <v>1300000</v>
      </c>
      <c r="H44" s="105">
        <v>800000</v>
      </c>
      <c r="I44" s="105">
        <f>G44-H44</f>
        <v>500000</v>
      </c>
      <c r="J44" s="105"/>
      <c r="K44" s="105">
        <f t="shared" si="3"/>
        <v>800000</v>
      </c>
      <c r="L44" s="12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row>
    <row r="45" spans="2:121" ht="55.5" customHeight="1">
      <c r="B45" s="285">
        <v>16</v>
      </c>
      <c r="C45" s="285" t="s">
        <v>178</v>
      </c>
      <c r="D45" s="285" t="s">
        <v>281</v>
      </c>
      <c r="E45" s="103" t="s">
        <v>332</v>
      </c>
      <c r="F45" s="223" t="s">
        <v>61</v>
      </c>
      <c r="G45" s="97">
        <f>G52+G53</f>
        <v>2000000</v>
      </c>
      <c r="H45" s="97">
        <f>H52+H53</f>
        <v>0</v>
      </c>
      <c r="I45" s="97">
        <f>G45-H45</f>
        <v>2000000</v>
      </c>
      <c r="J45" s="97">
        <f>J52+J53</f>
        <v>0</v>
      </c>
      <c r="K45" s="97">
        <f t="shared" si="3"/>
        <v>0</v>
      </c>
      <c r="L45" s="224"/>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row>
    <row r="46" spans="2:121" ht="45" customHeight="1" hidden="1" thickBot="1">
      <c r="B46" s="297"/>
      <c r="C46" s="297"/>
      <c r="D46" s="283"/>
      <c r="E46" s="85"/>
      <c r="F46" s="84"/>
      <c r="G46" s="86"/>
      <c r="H46" s="86"/>
      <c r="I46" s="86"/>
      <c r="J46" s="86"/>
      <c r="K46" s="105">
        <f t="shared" si="3"/>
        <v>0</v>
      </c>
      <c r="L46" s="76"/>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row>
    <row r="47" spans="2:121" ht="28.5" customHeight="1" hidden="1" thickBot="1">
      <c r="B47" s="297"/>
      <c r="C47" s="297"/>
      <c r="D47" s="283"/>
      <c r="E47" s="85"/>
      <c r="F47" s="84"/>
      <c r="G47" s="86"/>
      <c r="H47" s="86"/>
      <c r="I47" s="86"/>
      <c r="J47" s="86"/>
      <c r="K47" s="105">
        <f t="shared" si="3"/>
        <v>0</v>
      </c>
      <c r="L47" s="76"/>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row>
    <row r="48" spans="2:121" ht="33.75" customHeight="1" hidden="1" thickBot="1">
      <c r="B48" s="297"/>
      <c r="C48" s="297"/>
      <c r="D48" s="283"/>
      <c r="E48" s="76"/>
      <c r="F48" s="76"/>
      <c r="G48" s="77"/>
      <c r="H48" s="77"/>
      <c r="I48" s="77"/>
      <c r="J48" s="77"/>
      <c r="K48" s="105">
        <f t="shared" si="3"/>
        <v>0</v>
      </c>
      <c r="L48" s="76"/>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row>
    <row r="49" spans="2:121" ht="39.75" customHeight="1" hidden="1" thickBot="1">
      <c r="B49" s="297"/>
      <c r="C49" s="297"/>
      <c r="D49" s="283"/>
      <c r="E49" s="76"/>
      <c r="F49" s="76"/>
      <c r="G49" s="77"/>
      <c r="H49" s="77"/>
      <c r="I49" s="77"/>
      <c r="J49" s="77"/>
      <c r="K49" s="105">
        <f t="shared" si="3"/>
        <v>0</v>
      </c>
      <c r="L49" s="76"/>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row>
    <row r="50" spans="1:121" s="153" customFormat="1" ht="33.75" customHeight="1" hidden="1" thickBot="1">
      <c r="A50" s="148"/>
      <c r="B50" s="297"/>
      <c r="C50" s="297"/>
      <c r="D50" s="283"/>
      <c r="E50" s="239" t="s">
        <v>69</v>
      </c>
      <c r="F50" s="149" t="s">
        <v>61</v>
      </c>
      <c r="G50" s="150"/>
      <c r="H50" s="150"/>
      <c r="I50" s="150">
        <f aca="true" t="shared" si="4" ref="I50:I71">G50-H50</f>
        <v>0</v>
      </c>
      <c r="J50" s="150"/>
      <c r="K50" s="105">
        <f t="shared" si="3"/>
        <v>0</v>
      </c>
      <c r="L50" s="149" t="s">
        <v>96</v>
      </c>
      <c r="M50" s="155"/>
      <c r="N50" s="155"/>
      <c r="O50" s="155"/>
      <c r="P50" s="151"/>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row>
    <row r="51" spans="1:121" s="153" customFormat="1" ht="51" customHeight="1" hidden="1" thickBot="1">
      <c r="A51" s="148"/>
      <c r="B51" s="297"/>
      <c r="C51" s="297"/>
      <c r="D51" s="283"/>
      <c r="E51" s="239" t="s">
        <v>69</v>
      </c>
      <c r="F51" s="149" t="s">
        <v>61</v>
      </c>
      <c r="G51" s="150"/>
      <c r="H51" s="150"/>
      <c r="I51" s="150">
        <f t="shared" si="4"/>
        <v>0</v>
      </c>
      <c r="J51" s="150"/>
      <c r="K51" s="105">
        <f t="shared" si="3"/>
        <v>0</v>
      </c>
      <c r="L51" s="149" t="s">
        <v>97</v>
      </c>
      <c r="M51" s="155"/>
      <c r="N51" s="155"/>
      <c r="O51" s="155"/>
      <c r="P51" s="151"/>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row>
    <row r="52" spans="2:121" s="214" customFormat="1" ht="42" customHeight="1">
      <c r="B52" s="297"/>
      <c r="C52" s="297"/>
      <c r="D52" s="283"/>
      <c r="E52" s="186" t="s">
        <v>264</v>
      </c>
      <c r="F52" s="223" t="s">
        <v>61</v>
      </c>
      <c r="G52" s="150"/>
      <c r="H52" s="150"/>
      <c r="I52" s="150"/>
      <c r="J52" s="150"/>
      <c r="K52" s="105"/>
      <c r="L52" s="149"/>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row>
    <row r="53" spans="2:121" s="214" customFormat="1" ht="51" customHeight="1">
      <c r="B53" s="297"/>
      <c r="C53" s="297"/>
      <c r="D53" s="283"/>
      <c r="E53" s="187" t="s">
        <v>265</v>
      </c>
      <c r="F53" s="223" t="s">
        <v>61</v>
      </c>
      <c r="G53" s="235">
        <v>2000000</v>
      </c>
      <c r="H53" s="150"/>
      <c r="I53" s="150"/>
      <c r="J53" s="150"/>
      <c r="K53" s="105"/>
      <c r="L53" s="149"/>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5"/>
      <c r="DF53" s="155"/>
      <c r="DG53" s="155"/>
      <c r="DH53" s="155"/>
      <c r="DI53" s="155"/>
      <c r="DJ53" s="155"/>
      <c r="DK53" s="155"/>
      <c r="DL53" s="155"/>
      <c r="DM53" s="155"/>
      <c r="DN53" s="155"/>
      <c r="DO53" s="155"/>
      <c r="DP53" s="155"/>
      <c r="DQ53" s="155"/>
    </row>
    <row r="54" spans="2:121" s="154" customFormat="1" ht="51" customHeight="1">
      <c r="B54" s="298"/>
      <c r="C54" s="298"/>
      <c r="D54" s="284"/>
      <c r="E54" s="103" t="s">
        <v>253</v>
      </c>
      <c r="F54" s="223" t="s">
        <v>61</v>
      </c>
      <c r="G54" s="113">
        <v>200000</v>
      </c>
      <c r="H54" s="113">
        <v>125000</v>
      </c>
      <c r="I54" s="113">
        <f t="shared" si="4"/>
        <v>75000</v>
      </c>
      <c r="J54" s="113"/>
      <c r="K54" s="105">
        <f t="shared" si="3"/>
        <v>125000</v>
      </c>
      <c r="L54" s="149"/>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row>
    <row r="55" spans="2:121" ht="124.5" customHeight="1">
      <c r="B55" s="226">
        <v>17</v>
      </c>
      <c r="C55" s="103" t="s">
        <v>117</v>
      </c>
      <c r="D55" s="223" t="s">
        <v>282</v>
      </c>
      <c r="E55" s="103" t="s">
        <v>159</v>
      </c>
      <c r="F55" s="223" t="s">
        <v>61</v>
      </c>
      <c r="G55" s="105">
        <v>2250000</v>
      </c>
      <c r="H55" s="105">
        <v>60000</v>
      </c>
      <c r="I55" s="105">
        <f t="shared" si="4"/>
        <v>2190000</v>
      </c>
      <c r="J55" s="105"/>
      <c r="K55" s="105">
        <f t="shared" si="3"/>
        <v>60000</v>
      </c>
      <c r="L55" s="223"/>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row>
    <row r="56" spans="2:121" ht="120.75" customHeight="1">
      <c r="B56" s="221">
        <v>18</v>
      </c>
      <c r="C56" s="104" t="s">
        <v>101</v>
      </c>
      <c r="D56" s="104" t="s">
        <v>296</v>
      </c>
      <c r="E56" s="129" t="s">
        <v>167</v>
      </c>
      <c r="F56" s="223" t="s">
        <v>61</v>
      </c>
      <c r="G56" s="105">
        <v>1074000</v>
      </c>
      <c r="H56" s="105"/>
      <c r="I56" s="105">
        <f t="shared" si="4"/>
        <v>1074000</v>
      </c>
      <c r="J56" s="86"/>
      <c r="K56" s="105">
        <f t="shared" si="3"/>
        <v>0</v>
      </c>
      <c r="L56" s="76"/>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row>
    <row r="57" spans="2:121" ht="105.75" customHeight="1">
      <c r="B57" s="221">
        <v>19</v>
      </c>
      <c r="C57" s="104" t="s">
        <v>179</v>
      </c>
      <c r="D57" s="104" t="s">
        <v>297</v>
      </c>
      <c r="E57" s="103" t="s">
        <v>158</v>
      </c>
      <c r="F57" s="223" t="s">
        <v>61</v>
      </c>
      <c r="G57" s="105">
        <v>1400000</v>
      </c>
      <c r="H57" s="105"/>
      <c r="I57" s="105">
        <f t="shared" si="4"/>
        <v>1400000</v>
      </c>
      <c r="J57" s="86"/>
      <c r="K57" s="105">
        <f t="shared" si="3"/>
        <v>0</v>
      </c>
      <c r="L57" s="76"/>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row>
    <row r="58" spans="2:121" ht="219" customHeight="1">
      <c r="B58" s="221">
        <v>20</v>
      </c>
      <c r="C58" s="143" t="s">
        <v>210</v>
      </c>
      <c r="D58" s="223" t="s">
        <v>283</v>
      </c>
      <c r="E58" s="103" t="s">
        <v>160</v>
      </c>
      <c r="F58" s="223" t="s">
        <v>61</v>
      </c>
      <c r="G58" s="105">
        <v>1150000</v>
      </c>
      <c r="H58" s="105">
        <v>1000000</v>
      </c>
      <c r="I58" s="105">
        <f t="shared" si="4"/>
        <v>150000</v>
      </c>
      <c r="J58" s="86"/>
      <c r="K58" s="105">
        <f t="shared" si="3"/>
        <v>1000000</v>
      </c>
      <c r="L58" s="76"/>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row>
    <row r="59" spans="1:121" s="76" customFormat="1" ht="61.5">
      <c r="A59" s="180"/>
      <c r="B59" s="293">
        <v>21</v>
      </c>
      <c r="C59" s="295" t="s">
        <v>218</v>
      </c>
      <c r="D59" s="323" t="s">
        <v>284</v>
      </c>
      <c r="E59" s="241" t="s">
        <v>328</v>
      </c>
      <c r="F59" s="323" t="s">
        <v>61</v>
      </c>
      <c r="G59" s="122">
        <f>G60+G61</f>
        <v>13700000</v>
      </c>
      <c r="H59" s="122">
        <f>H60+H61</f>
        <v>11623887</v>
      </c>
      <c r="I59" s="122">
        <f t="shared" si="4"/>
        <v>2076113</v>
      </c>
      <c r="J59" s="122">
        <f>J60+J61</f>
        <v>0</v>
      </c>
      <c r="K59" s="122">
        <f>K60+K61</f>
        <v>11623887</v>
      </c>
      <c r="L59" s="139" t="s">
        <v>189</v>
      </c>
      <c r="M59" s="174"/>
      <c r="N59" s="174"/>
      <c r="O59" s="174"/>
      <c r="P59" s="181"/>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row>
    <row r="60" spans="2:121" s="183" customFormat="1" ht="57" customHeight="1">
      <c r="B60" s="294"/>
      <c r="C60" s="296"/>
      <c r="D60" s="324"/>
      <c r="E60" s="186" t="s">
        <v>264</v>
      </c>
      <c r="F60" s="325"/>
      <c r="G60" s="235">
        <v>10700000</v>
      </c>
      <c r="H60" s="235">
        <v>9000000</v>
      </c>
      <c r="I60" s="113">
        <f t="shared" si="4"/>
        <v>1700000</v>
      </c>
      <c r="J60" s="235"/>
      <c r="K60" s="235">
        <f>H60-J60</f>
        <v>9000000</v>
      </c>
      <c r="L60" s="240"/>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row>
    <row r="61" spans="2:121" s="218" customFormat="1" ht="56.25" customHeight="1">
      <c r="B61" s="294"/>
      <c r="C61" s="296"/>
      <c r="D61" s="324"/>
      <c r="E61" s="187" t="s">
        <v>265</v>
      </c>
      <c r="F61" s="325"/>
      <c r="G61" s="235">
        <v>3000000</v>
      </c>
      <c r="H61" s="235">
        <v>2623887</v>
      </c>
      <c r="I61" s="113">
        <f t="shared" si="4"/>
        <v>376113</v>
      </c>
      <c r="J61" s="235"/>
      <c r="K61" s="235">
        <f>H61-J61</f>
        <v>2623887</v>
      </c>
      <c r="L61" s="240"/>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row>
    <row r="62" spans="2:121" ht="111" customHeight="1">
      <c r="B62" s="221">
        <v>22</v>
      </c>
      <c r="C62" s="223" t="s">
        <v>66</v>
      </c>
      <c r="D62" s="223" t="s">
        <v>285</v>
      </c>
      <c r="E62" s="103" t="s">
        <v>161</v>
      </c>
      <c r="F62" s="223" t="s">
        <v>61</v>
      </c>
      <c r="G62" s="105">
        <v>50000</v>
      </c>
      <c r="H62" s="105">
        <v>30000</v>
      </c>
      <c r="I62" s="105">
        <f t="shared" si="4"/>
        <v>20000</v>
      </c>
      <c r="J62" s="105"/>
      <c r="K62" s="105">
        <f aca="true" t="shared" si="5" ref="K62:K71">H62-J62</f>
        <v>30000</v>
      </c>
      <c r="L62" s="76"/>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row>
    <row r="63" spans="2:121" ht="159.75" customHeight="1">
      <c r="B63" s="226">
        <v>23</v>
      </c>
      <c r="C63" s="243" t="s">
        <v>230</v>
      </c>
      <c r="D63" s="223" t="s">
        <v>271</v>
      </c>
      <c r="E63" s="103" t="s">
        <v>162</v>
      </c>
      <c r="F63" s="223" t="s">
        <v>61</v>
      </c>
      <c r="G63" s="105">
        <v>50000</v>
      </c>
      <c r="H63" s="105">
        <v>23525</v>
      </c>
      <c r="I63" s="105">
        <f t="shared" si="4"/>
        <v>26475</v>
      </c>
      <c r="J63" s="105"/>
      <c r="K63" s="105">
        <f t="shared" si="5"/>
        <v>23525</v>
      </c>
      <c r="L63" s="223"/>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row>
    <row r="64" spans="2:121" ht="131.25" customHeight="1">
      <c r="B64" s="226">
        <v>24</v>
      </c>
      <c r="C64" s="244" t="s">
        <v>220</v>
      </c>
      <c r="D64" s="223" t="s">
        <v>286</v>
      </c>
      <c r="E64" s="129" t="s">
        <v>163</v>
      </c>
      <c r="F64" s="223" t="s">
        <v>61</v>
      </c>
      <c r="G64" s="113">
        <v>2415000</v>
      </c>
      <c r="H64" s="105">
        <v>1200500</v>
      </c>
      <c r="I64" s="105">
        <f t="shared" si="4"/>
        <v>1214500</v>
      </c>
      <c r="J64" s="105"/>
      <c r="K64" s="105">
        <f t="shared" si="5"/>
        <v>1200500</v>
      </c>
      <c r="L64" s="223"/>
      <c r="M64" s="128"/>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row>
    <row r="65" spans="2:121" ht="131.25" customHeight="1">
      <c r="B65" s="226">
        <v>25</v>
      </c>
      <c r="C65" s="223" t="s">
        <v>140</v>
      </c>
      <c r="D65" s="223" t="s">
        <v>287</v>
      </c>
      <c r="E65" s="129" t="s">
        <v>163</v>
      </c>
      <c r="F65" s="223" t="s">
        <v>61</v>
      </c>
      <c r="G65" s="105">
        <v>100000</v>
      </c>
      <c r="H65" s="105">
        <v>95000</v>
      </c>
      <c r="I65" s="105">
        <f t="shared" si="4"/>
        <v>5000</v>
      </c>
      <c r="J65" s="105"/>
      <c r="K65" s="105">
        <f t="shared" si="5"/>
        <v>95000</v>
      </c>
      <c r="L65" s="223"/>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row>
    <row r="66" spans="2:121" ht="180.75" customHeight="1">
      <c r="B66" s="226">
        <v>26</v>
      </c>
      <c r="C66" s="120" t="s">
        <v>219</v>
      </c>
      <c r="D66" s="223" t="s">
        <v>288</v>
      </c>
      <c r="E66" s="103" t="s">
        <v>163</v>
      </c>
      <c r="F66" s="223" t="s">
        <v>61</v>
      </c>
      <c r="G66" s="113">
        <v>1300000</v>
      </c>
      <c r="H66" s="105">
        <v>450000</v>
      </c>
      <c r="I66" s="105">
        <f t="shared" si="4"/>
        <v>850000</v>
      </c>
      <c r="J66" s="105"/>
      <c r="K66" s="105">
        <f t="shared" si="5"/>
        <v>450000</v>
      </c>
      <c r="L66" s="223"/>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row>
    <row r="67" spans="2:121" ht="129.75" customHeight="1">
      <c r="B67" s="226">
        <v>27</v>
      </c>
      <c r="C67" s="223" t="s">
        <v>112</v>
      </c>
      <c r="D67" s="223" t="s">
        <v>289</v>
      </c>
      <c r="E67" s="103" t="s">
        <v>165</v>
      </c>
      <c r="F67" s="223" t="s">
        <v>61</v>
      </c>
      <c r="G67" s="105">
        <v>4500000</v>
      </c>
      <c r="H67" s="105">
        <v>2836000</v>
      </c>
      <c r="I67" s="105">
        <f t="shared" si="4"/>
        <v>1664000</v>
      </c>
      <c r="J67" s="105">
        <v>216501.06</v>
      </c>
      <c r="K67" s="105">
        <f t="shared" si="5"/>
        <v>2619498.94</v>
      </c>
      <c r="L67" s="223" t="s">
        <v>360</v>
      </c>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row>
    <row r="68" spans="2:121" ht="138.75" customHeight="1">
      <c r="B68" s="226">
        <v>28</v>
      </c>
      <c r="C68" s="223" t="s">
        <v>113</v>
      </c>
      <c r="D68" s="223" t="s">
        <v>290</v>
      </c>
      <c r="E68" s="245" t="s">
        <v>164</v>
      </c>
      <c r="F68" s="223" t="s">
        <v>61</v>
      </c>
      <c r="G68" s="105">
        <v>1400000</v>
      </c>
      <c r="H68" s="105">
        <v>200000</v>
      </c>
      <c r="I68" s="105">
        <f t="shared" si="4"/>
        <v>1200000</v>
      </c>
      <c r="J68" s="105"/>
      <c r="K68" s="105">
        <f t="shared" si="5"/>
        <v>200000</v>
      </c>
      <c r="L68" s="223"/>
      <c r="M68" s="128"/>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row>
    <row r="69" spans="2:121" ht="58.5" customHeight="1" hidden="1" thickBot="1">
      <c r="B69" s="88">
        <v>24</v>
      </c>
      <c r="C69" s="156" t="s">
        <v>111</v>
      </c>
      <c r="D69" s="84" t="s">
        <v>90</v>
      </c>
      <c r="E69" s="157"/>
      <c r="F69" s="89"/>
      <c r="G69" s="90"/>
      <c r="H69" s="90"/>
      <c r="I69" s="90">
        <f t="shared" si="4"/>
        <v>0</v>
      </c>
      <c r="J69" s="90"/>
      <c r="K69" s="105">
        <f t="shared" si="5"/>
        <v>0</v>
      </c>
      <c r="L69" s="76"/>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row>
    <row r="70" spans="2:121" ht="96" customHeight="1">
      <c r="B70" s="226">
        <v>29</v>
      </c>
      <c r="C70" s="246" t="s">
        <v>194</v>
      </c>
      <c r="D70" s="223" t="s">
        <v>291</v>
      </c>
      <c r="E70" s="103" t="s">
        <v>166</v>
      </c>
      <c r="F70" s="223" t="s">
        <v>61</v>
      </c>
      <c r="G70" s="105">
        <v>430000</v>
      </c>
      <c r="H70" s="105"/>
      <c r="I70" s="105">
        <f t="shared" si="4"/>
        <v>430000</v>
      </c>
      <c r="J70" s="105"/>
      <c r="K70" s="105">
        <f t="shared" si="5"/>
        <v>0</v>
      </c>
      <c r="L70" s="61"/>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row>
    <row r="71" spans="2:121" ht="103.5" customHeight="1">
      <c r="B71" s="226">
        <v>30</v>
      </c>
      <c r="C71" s="143" t="s">
        <v>137</v>
      </c>
      <c r="D71" s="223" t="s">
        <v>292</v>
      </c>
      <c r="E71" s="103" t="s">
        <v>166</v>
      </c>
      <c r="F71" s="223" t="s">
        <v>61</v>
      </c>
      <c r="G71" s="105">
        <v>299000</v>
      </c>
      <c r="H71" s="105">
        <v>200000</v>
      </c>
      <c r="I71" s="105">
        <f t="shared" si="4"/>
        <v>99000</v>
      </c>
      <c r="J71" s="105"/>
      <c r="K71" s="105">
        <f t="shared" si="5"/>
        <v>200000</v>
      </c>
      <c r="L71" s="61"/>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row>
    <row r="72" spans="2:121" ht="62.25" customHeight="1">
      <c r="B72" s="287">
        <v>31</v>
      </c>
      <c r="C72" s="306" t="s">
        <v>135</v>
      </c>
      <c r="D72" s="306" t="s">
        <v>293</v>
      </c>
      <c r="E72" s="215" t="s">
        <v>294</v>
      </c>
      <c r="F72" s="303" t="s">
        <v>61</v>
      </c>
      <c r="G72" s="122">
        <f>G73+G74</f>
        <v>100000</v>
      </c>
      <c r="H72" s="122">
        <f>H73+H74</f>
        <v>64300</v>
      </c>
      <c r="I72" s="122">
        <f>I73+I74</f>
        <v>35700</v>
      </c>
      <c r="J72" s="122">
        <f>J73+J74</f>
        <v>0</v>
      </c>
      <c r="K72" s="122">
        <f>K73+K74</f>
        <v>64300</v>
      </c>
      <c r="L72" s="106" t="s">
        <v>189</v>
      </c>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row>
    <row r="73" spans="2:121" ht="36" customHeight="1">
      <c r="B73" s="307"/>
      <c r="C73" s="304"/>
      <c r="D73" s="304"/>
      <c r="E73" s="186" t="s">
        <v>264</v>
      </c>
      <c r="F73" s="304"/>
      <c r="G73" s="86"/>
      <c r="H73" s="86"/>
      <c r="I73" s="86"/>
      <c r="J73" s="105"/>
      <c r="K73" s="105">
        <f aca="true" t="shared" si="6" ref="K73:K78">H73-J73</f>
        <v>0</v>
      </c>
      <c r="L73" s="61"/>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row>
    <row r="74" spans="2:121" ht="51" customHeight="1">
      <c r="B74" s="308"/>
      <c r="C74" s="305"/>
      <c r="D74" s="305"/>
      <c r="E74" s="187" t="s">
        <v>265</v>
      </c>
      <c r="F74" s="305"/>
      <c r="G74" s="113">
        <v>100000</v>
      </c>
      <c r="H74" s="113">
        <v>64300</v>
      </c>
      <c r="I74" s="105">
        <f>G74-H74</f>
        <v>35700</v>
      </c>
      <c r="J74" s="105"/>
      <c r="K74" s="105">
        <f t="shared" si="6"/>
        <v>64300</v>
      </c>
      <c r="L74" s="61"/>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row>
    <row r="75" spans="2:121" ht="127.5" customHeight="1">
      <c r="B75" s="179">
        <v>32</v>
      </c>
      <c r="C75" s="223" t="s">
        <v>113</v>
      </c>
      <c r="D75" s="223" t="s">
        <v>290</v>
      </c>
      <c r="E75" s="129" t="s">
        <v>208</v>
      </c>
      <c r="F75" s="223" t="s">
        <v>61</v>
      </c>
      <c r="G75" s="105">
        <v>4320000</v>
      </c>
      <c r="H75" s="105">
        <v>1150000</v>
      </c>
      <c r="I75" s="105">
        <f>G75-H75</f>
        <v>3170000</v>
      </c>
      <c r="J75" s="105">
        <v>250000</v>
      </c>
      <c r="K75" s="105">
        <f t="shared" si="6"/>
        <v>900000</v>
      </c>
      <c r="L75" s="223" t="s">
        <v>362</v>
      </c>
      <c r="M75" s="144"/>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row>
    <row r="76" spans="2:121" s="74" customFormat="1" ht="65.25" customHeight="1">
      <c r="B76" s="287">
        <v>35</v>
      </c>
      <c r="C76" s="285" t="s">
        <v>180</v>
      </c>
      <c r="D76" s="285" t="s">
        <v>295</v>
      </c>
      <c r="E76" s="185" t="s">
        <v>320</v>
      </c>
      <c r="F76" s="285" t="s">
        <v>61</v>
      </c>
      <c r="G76" s="208">
        <f>G77+G78</f>
        <v>258000</v>
      </c>
      <c r="H76" s="208">
        <f>H77+H78</f>
        <v>9400</v>
      </c>
      <c r="I76" s="208">
        <f>G76-H76</f>
        <v>248600</v>
      </c>
      <c r="J76" s="208"/>
      <c r="K76" s="208">
        <f t="shared" si="6"/>
        <v>9400</v>
      </c>
      <c r="L76" s="106" t="s">
        <v>189</v>
      </c>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row>
    <row r="77" spans="2:121" s="218" customFormat="1" ht="48.75" customHeight="1">
      <c r="B77" s="307"/>
      <c r="C77" s="283"/>
      <c r="D77" s="283"/>
      <c r="E77" s="186" t="s">
        <v>264</v>
      </c>
      <c r="F77" s="283"/>
      <c r="G77" s="105">
        <v>248600</v>
      </c>
      <c r="H77" s="105"/>
      <c r="I77" s="105">
        <f>G77-H77</f>
        <v>248600</v>
      </c>
      <c r="J77" s="105"/>
      <c r="K77" s="105">
        <f t="shared" si="6"/>
        <v>0</v>
      </c>
      <c r="L77" s="75"/>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7"/>
      <c r="BY77" s="217"/>
      <c r="BZ77" s="217"/>
      <c r="CA77" s="217"/>
      <c r="CB77" s="217"/>
      <c r="CC77" s="217"/>
      <c r="CD77" s="217"/>
      <c r="CE77" s="217"/>
      <c r="CF77" s="217"/>
      <c r="CG77" s="217"/>
      <c r="CH77" s="217"/>
      <c r="CI77" s="217"/>
      <c r="CJ77" s="217"/>
      <c r="CK77" s="217"/>
      <c r="CL77" s="217"/>
      <c r="CM77" s="217"/>
      <c r="CN77" s="217"/>
      <c r="CO77" s="217"/>
      <c r="CP77" s="217"/>
      <c r="CQ77" s="217"/>
      <c r="CR77" s="217"/>
      <c r="CS77" s="217"/>
      <c r="CT77" s="217"/>
      <c r="CU77" s="217"/>
      <c r="CV77" s="217"/>
      <c r="CW77" s="217"/>
      <c r="CX77" s="217"/>
      <c r="CY77" s="217"/>
      <c r="CZ77" s="217"/>
      <c r="DA77" s="217"/>
      <c r="DB77" s="217"/>
      <c r="DC77" s="217"/>
      <c r="DD77" s="217"/>
      <c r="DE77" s="217"/>
      <c r="DF77" s="217"/>
      <c r="DG77" s="217"/>
      <c r="DH77" s="217"/>
      <c r="DI77" s="217"/>
      <c r="DJ77" s="217"/>
      <c r="DK77" s="217"/>
      <c r="DL77" s="217"/>
      <c r="DM77" s="217"/>
      <c r="DN77" s="217"/>
      <c r="DO77" s="217"/>
      <c r="DP77" s="217"/>
      <c r="DQ77" s="217"/>
    </row>
    <row r="78" spans="2:121" s="74" customFormat="1" ht="42.75" customHeight="1">
      <c r="B78" s="308"/>
      <c r="C78" s="284"/>
      <c r="D78" s="284"/>
      <c r="E78" s="207" t="s">
        <v>265</v>
      </c>
      <c r="F78" s="284"/>
      <c r="G78" s="105">
        <v>9400</v>
      </c>
      <c r="H78" s="105">
        <v>9400</v>
      </c>
      <c r="I78" s="105">
        <f>G78-H78</f>
        <v>0</v>
      </c>
      <c r="J78" s="105"/>
      <c r="K78" s="105">
        <f t="shared" si="6"/>
        <v>9400</v>
      </c>
      <c r="L78" s="75"/>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row>
    <row r="79" spans="2:121" ht="55.5" customHeight="1">
      <c r="B79" s="288" t="s">
        <v>84</v>
      </c>
      <c r="C79" s="289"/>
      <c r="D79" s="289"/>
      <c r="E79" s="289"/>
      <c r="F79" s="290"/>
      <c r="G79" s="193">
        <f>G5+G6+G7+G8+G9+G10+G16+G28+G29+G30+G32+G34+G38+G40+G42+G43+G44+G45+G54+G55+G56+G57+G58+G59+G62+G63+G64+G65+G66+G67+G68+G70+G71+G72+G75+G76</f>
        <v>81403364</v>
      </c>
      <c r="H79" s="193">
        <f>H5+H6+H7+H8+H9+H10+H16+H28+H29+H30+H32+H34+H38+H40+H42+H43+H44+H45+H54+H55+H56+H57+H58+H59+H62+H63+H64+H65+H66+H67+H68+H70+H71+H72+H75+H76</f>
        <v>41191012</v>
      </c>
      <c r="I79" s="193">
        <f>I5+I6+I7+I8+I9+I10+I16+I28+I29+I30+I32+I34+I38+I40+I42+I43+I44+I45+I54+I55+I56+I57+I58+I59+I62+I63+I64+I65+I66+I67+I68+I70+I71+I72+I75+I76</f>
        <v>40212352</v>
      </c>
      <c r="J79" s="193">
        <f>J5+J6+J7+J8+J9+J10+J16+J28+J29+J30+J32+J34+J38+J40+J42+J43+J44+J45+J54+J55+J56+J57+J58+J59+J62+J63+J64+J65+J66+J67+J68+J70+J71+J72+J75+J76</f>
        <v>2248086.54</v>
      </c>
      <c r="K79" s="193">
        <f>K5+K6+K7+K8+K9+K10+K16+K28+K29+K30+K32+K34+K38+K40+K42+K43+K44+K45+K54+K55+K56+K57+K58+K59+K62+K63+K64+K65+K66+K67+K68+K70+K71+K72+K75+K76</f>
        <v>38932925.45999999</v>
      </c>
      <c r="L79" s="192" t="s">
        <v>189</v>
      </c>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row>
    <row r="80" spans="2:121" ht="51" customHeight="1">
      <c r="B80" s="277" t="s">
        <v>303</v>
      </c>
      <c r="C80" s="278"/>
      <c r="D80" s="278"/>
      <c r="E80" s="278"/>
      <c r="F80" s="278"/>
      <c r="G80" s="278"/>
      <c r="H80" s="279"/>
      <c r="I80" s="279"/>
      <c r="J80" s="280"/>
      <c r="K80" s="280"/>
      <c r="L80" s="281"/>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row>
    <row r="81" spans="2:121" s="68" customFormat="1" ht="84" customHeight="1">
      <c r="B81" s="335">
        <v>1</v>
      </c>
      <c r="C81" s="318" t="s">
        <v>197</v>
      </c>
      <c r="D81" s="301" t="s">
        <v>304</v>
      </c>
      <c r="E81" s="92" t="s">
        <v>195</v>
      </c>
      <c r="F81" s="100" t="s">
        <v>62</v>
      </c>
      <c r="G81" s="101">
        <f>G82+G83+G86+G87+G88+G89+G90+G91+G92+G94+G96</f>
        <v>25623000</v>
      </c>
      <c r="H81" s="101">
        <f>H82+H83+H86+H87+H88+H89+H90+H91+H92+H94+H96</f>
        <v>3746950</v>
      </c>
      <c r="I81" s="101">
        <f>I82+I83+I86+I87+I88+I89+I90+I91+I92+I94+I96</f>
        <v>21876050</v>
      </c>
      <c r="J81" s="101">
        <f>J82+J83+J86+J87+J88+J89+J90+J91+J92+J94+J96</f>
        <v>42178</v>
      </c>
      <c r="K81" s="101">
        <f>K82+K83+K86+K87+K88+K89+K90+K91+K92+K94+K96</f>
        <v>3704772</v>
      </c>
      <c r="L81" s="93">
        <v>7581570</v>
      </c>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row>
    <row r="82" spans="2:121" s="68" customFormat="1" ht="53.25" customHeight="1">
      <c r="B82" s="335"/>
      <c r="C82" s="318"/>
      <c r="D82" s="301"/>
      <c r="E82" s="96" t="s">
        <v>205</v>
      </c>
      <c r="F82" s="102" t="s">
        <v>62</v>
      </c>
      <c r="G82" s="235">
        <v>42500</v>
      </c>
      <c r="H82" s="247">
        <v>39300</v>
      </c>
      <c r="I82" s="78">
        <f>G82-H82</f>
        <v>3200</v>
      </c>
      <c r="J82" s="78">
        <v>300</v>
      </c>
      <c r="K82" s="105">
        <f aca="true" t="shared" si="7" ref="K82:K109">H82-J82</f>
        <v>39000</v>
      </c>
      <c r="L82" s="223" t="s">
        <v>350</v>
      </c>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row>
    <row r="83" spans="2:121" s="74" customFormat="1" ht="63.75" customHeight="1">
      <c r="B83" s="336"/>
      <c r="C83" s="318"/>
      <c r="D83" s="314"/>
      <c r="E83" s="220" t="s">
        <v>305</v>
      </c>
      <c r="F83" s="282" t="s">
        <v>62</v>
      </c>
      <c r="G83" s="190">
        <f>G84+G85</f>
        <v>4295000</v>
      </c>
      <c r="H83" s="190">
        <f>H84+H85</f>
        <v>669150</v>
      </c>
      <c r="I83" s="190">
        <f>G83-H83</f>
        <v>3625850</v>
      </c>
      <c r="J83" s="190">
        <f>J84+J85</f>
        <v>189</v>
      </c>
      <c r="K83" s="190">
        <f>K84+K85</f>
        <v>668961</v>
      </c>
      <c r="L83" s="194" t="s">
        <v>189</v>
      </c>
      <c r="M83" s="158"/>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row>
    <row r="84" spans="2:121" s="74" customFormat="1" ht="51" customHeight="1">
      <c r="B84" s="336"/>
      <c r="C84" s="318"/>
      <c r="D84" s="314"/>
      <c r="E84" s="186" t="s">
        <v>264</v>
      </c>
      <c r="F84" s="283"/>
      <c r="G84" s="78">
        <v>4275000</v>
      </c>
      <c r="H84" s="78">
        <v>649150</v>
      </c>
      <c r="I84" s="78">
        <f>G84-H84</f>
        <v>3625850</v>
      </c>
      <c r="J84" s="78">
        <v>189</v>
      </c>
      <c r="K84" s="105">
        <f t="shared" si="7"/>
        <v>648961</v>
      </c>
      <c r="L84" s="75" t="s">
        <v>351</v>
      </c>
      <c r="M84" s="158"/>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row>
    <row r="85" spans="2:121" s="74" customFormat="1" ht="54.75" customHeight="1">
      <c r="B85" s="336"/>
      <c r="C85" s="318"/>
      <c r="D85" s="314"/>
      <c r="E85" s="248" t="s">
        <v>265</v>
      </c>
      <c r="F85" s="284"/>
      <c r="G85" s="205">
        <v>20000</v>
      </c>
      <c r="H85" s="205">
        <v>20000</v>
      </c>
      <c r="I85" s="202">
        <f>G85-H85</f>
        <v>0</v>
      </c>
      <c r="J85" s="205"/>
      <c r="K85" s="204">
        <f t="shared" si="7"/>
        <v>20000</v>
      </c>
      <c r="L85" s="206"/>
      <c r="M85" s="158"/>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row>
    <row r="86" spans="2:121" s="74" customFormat="1" ht="78.75" customHeight="1">
      <c r="B86" s="336"/>
      <c r="C86" s="318"/>
      <c r="D86" s="314"/>
      <c r="E86" s="96" t="s">
        <v>170</v>
      </c>
      <c r="F86" s="102" t="s">
        <v>62</v>
      </c>
      <c r="G86" s="78">
        <v>17682260</v>
      </c>
      <c r="H86" s="78">
        <v>2282950</v>
      </c>
      <c r="I86" s="78">
        <f aca="true" t="shared" si="8" ref="I86:I109">G86-H86</f>
        <v>15399310</v>
      </c>
      <c r="J86" s="78">
        <v>19908</v>
      </c>
      <c r="K86" s="105">
        <f t="shared" si="7"/>
        <v>2263042</v>
      </c>
      <c r="L86" s="75" t="s">
        <v>352</v>
      </c>
      <c r="M86" s="158"/>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row>
    <row r="87" spans="2:121" s="74" customFormat="1" ht="90" customHeight="1">
      <c r="B87" s="336"/>
      <c r="C87" s="318"/>
      <c r="D87" s="314"/>
      <c r="E87" s="96" t="s">
        <v>171</v>
      </c>
      <c r="F87" s="102" t="s">
        <v>62</v>
      </c>
      <c r="G87" s="78">
        <v>834200</v>
      </c>
      <c r="H87" s="78">
        <v>118950</v>
      </c>
      <c r="I87" s="78">
        <f t="shared" si="8"/>
        <v>715250</v>
      </c>
      <c r="J87" s="78"/>
      <c r="K87" s="105">
        <f t="shared" si="7"/>
        <v>118950</v>
      </c>
      <c r="L87" s="75"/>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row>
    <row r="88" spans="2:121" s="74" customFormat="1" ht="92.25" customHeight="1">
      <c r="B88" s="336"/>
      <c r="C88" s="318"/>
      <c r="D88" s="314"/>
      <c r="E88" s="96" t="s">
        <v>172</v>
      </c>
      <c r="F88" s="102" t="s">
        <v>62</v>
      </c>
      <c r="G88" s="78">
        <v>1192000</v>
      </c>
      <c r="H88" s="78">
        <v>367730</v>
      </c>
      <c r="I88" s="78">
        <f t="shared" si="8"/>
        <v>824270</v>
      </c>
      <c r="J88" s="78">
        <v>19863</v>
      </c>
      <c r="K88" s="105">
        <f t="shared" si="7"/>
        <v>347867</v>
      </c>
      <c r="L88" s="75" t="s">
        <v>353</v>
      </c>
      <c r="M88" s="158"/>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row>
    <row r="89" spans="2:121" s="74" customFormat="1" ht="73.5" customHeight="1">
      <c r="B89" s="336"/>
      <c r="C89" s="318"/>
      <c r="D89" s="314"/>
      <c r="E89" s="96" t="s">
        <v>200</v>
      </c>
      <c r="F89" s="102" t="s">
        <v>62</v>
      </c>
      <c r="G89" s="78">
        <v>18100</v>
      </c>
      <c r="H89" s="78">
        <v>12670</v>
      </c>
      <c r="I89" s="78">
        <f t="shared" si="8"/>
        <v>5430</v>
      </c>
      <c r="J89" s="78"/>
      <c r="K89" s="105">
        <f t="shared" si="7"/>
        <v>12670</v>
      </c>
      <c r="L89" s="75"/>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row>
    <row r="90" spans="2:121" s="74" customFormat="1" ht="79.5" customHeight="1">
      <c r="B90" s="336"/>
      <c r="C90" s="318"/>
      <c r="D90" s="314"/>
      <c r="E90" s="96" t="s">
        <v>173</v>
      </c>
      <c r="F90" s="102" t="s">
        <v>62</v>
      </c>
      <c r="G90" s="78">
        <v>389800</v>
      </c>
      <c r="H90" s="78">
        <v>85700</v>
      </c>
      <c r="I90" s="78">
        <f t="shared" si="8"/>
        <v>304100</v>
      </c>
      <c r="J90" s="78"/>
      <c r="K90" s="105">
        <f t="shared" si="7"/>
        <v>85700</v>
      </c>
      <c r="L90" s="75"/>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row>
    <row r="91" spans="2:121" s="74" customFormat="1" ht="66.75" customHeight="1">
      <c r="B91" s="336"/>
      <c r="C91" s="318"/>
      <c r="D91" s="314"/>
      <c r="E91" s="96" t="s">
        <v>174</v>
      </c>
      <c r="F91" s="102" t="s">
        <v>62</v>
      </c>
      <c r="G91" s="78">
        <v>186900</v>
      </c>
      <c r="H91" s="78">
        <v>36900</v>
      </c>
      <c r="I91" s="78">
        <f t="shared" si="8"/>
        <v>150000</v>
      </c>
      <c r="J91" s="78">
        <v>1488</v>
      </c>
      <c r="K91" s="105">
        <f t="shared" si="7"/>
        <v>35412</v>
      </c>
      <c r="L91" s="75" t="s">
        <v>354</v>
      </c>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row>
    <row r="92" spans="2:121" s="74" customFormat="1" ht="53.25" customHeight="1">
      <c r="B92" s="336"/>
      <c r="C92" s="318"/>
      <c r="D92" s="314"/>
      <c r="E92" s="96" t="s">
        <v>201</v>
      </c>
      <c r="F92" s="102" t="s">
        <v>62</v>
      </c>
      <c r="G92" s="78">
        <v>133740</v>
      </c>
      <c r="H92" s="78"/>
      <c r="I92" s="78">
        <f t="shared" si="8"/>
        <v>133740</v>
      </c>
      <c r="J92" s="78"/>
      <c r="K92" s="105">
        <f t="shared" si="7"/>
        <v>0</v>
      </c>
      <c r="L92" s="75"/>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row>
    <row r="93" spans="2:121" s="74" customFormat="1" ht="38.25" customHeight="1" hidden="1">
      <c r="B93" s="336"/>
      <c r="C93" s="318"/>
      <c r="D93" s="314"/>
      <c r="E93" s="96" t="s">
        <v>204</v>
      </c>
      <c r="F93" s="102" t="s">
        <v>62</v>
      </c>
      <c r="G93" s="78"/>
      <c r="H93" s="78"/>
      <c r="I93" s="78">
        <f t="shared" si="8"/>
        <v>0</v>
      </c>
      <c r="J93" s="78"/>
      <c r="K93" s="105">
        <f t="shared" si="7"/>
        <v>0</v>
      </c>
      <c r="L93" s="75"/>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row>
    <row r="94" spans="2:121" s="74" customFormat="1" ht="105" customHeight="1">
      <c r="B94" s="336"/>
      <c r="C94" s="318"/>
      <c r="D94" s="314"/>
      <c r="E94" s="103" t="s">
        <v>147</v>
      </c>
      <c r="F94" s="102" t="s">
        <v>62</v>
      </c>
      <c r="G94" s="78">
        <v>210000</v>
      </c>
      <c r="H94" s="78">
        <v>40000</v>
      </c>
      <c r="I94" s="78">
        <f t="shared" si="8"/>
        <v>170000</v>
      </c>
      <c r="J94" s="78"/>
      <c r="K94" s="105">
        <f t="shared" si="7"/>
        <v>40000</v>
      </c>
      <c r="L94" s="75"/>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row>
    <row r="95" spans="2:121" s="74" customFormat="1" ht="29.25" customHeight="1" hidden="1">
      <c r="B95" s="336"/>
      <c r="C95" s="318"/>
      <c r="D95" s="314"/>
      <c r="E95" s="96" t="s">
        <v>202</v>
      </c>
      <c r="F95" s="102" t="s">
        <v>62</v>
      </c>
      <c r="G95" s="78"/>
      <c r="H95" s="78"/>
      <c r="I95" s="78">
        <f t="shared" si="8"/>
        <v>0</v>
      </c>
      <c r="J95" s="78"/>
      <c r="K95" s="105">
        <f t="shared" si="7"/>
        <v>0</v>
      </c>
      <c r="L95" s="75"/>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row>
    <row r="96" spans="1:121" s="61" customFormat="1" ht="80.25" customHeight="1">
      <c r="A96" s="69"/>
      <c r="B96" s="336"/>
      <c r="C96" s="318"/>
      <c r="D96" s="314"/>
      <c r="E96" s="103" t="s">
        <v>175</v>
      </c>
      <c r="F96" s="104" t="s">
        <v>62</v>
      </c>
      <c r="G96" s="105">
        <v>638500</v>
      </c>
      <c r="H96" s="105">
        <v>93600</v>
      </c>
      <c r="I96" s="105">
        <f t="shared" si="8"/>
        <v>544900</v>
      </c>
      <c r="J96" s="105">
        <v>430</v>
      </c>
      <c r="K96" s="105">
        <f t="shared" si="7"/>
        <v>93170</v>
      </c>
      <c r="L96" s="75" t="s">
        <v>354</v>
      </c>
      <c r="M96" s="59"/>
      <c r="N96" s="59"/>
      <c r="O96" s="59"/>
      <c r="P96" s="7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c r="BK96" s="140"/>
      <c r="BL96" s="140"/>
      <c r="BM96" s="140"/>
      <c r="BN96" s="140"/>
      <c r="BO96" s="140"/>
      <c r="BP96" s="140"/>
      <c r="BQ96" s="140"/>
      <c r="BR96" s="140"/>
      <c r="BS96" s="140"/>
      <c r="BT96" s="140"/>
      <c r="BU96" s="140"/>
      <c r="BV96" s="140"/>
      <c r="BW96" s="140"/>
      <c r="BX96" s="140"/>
      <c r="BY96" s="140"/>
      <c r="BZ96" s="140"/>
      <c r="CA96" s="140"/>
      <c r="CB96" s="140"/>
      <c r="CC96" s="140"/>
      <c r="CD96" s="140"/>
      <c r="CE96" s="140"/>
      <c r="CF96" s="140"/>
      <c r="CG96" s="140"/>
      <c r="CH96" s="140"/>
      <c r="CI96" s="140"/>
      <c r="CJ96" s="140"/>
      <c r="CK96" s="140"/>
      <c r="CL96" s="140"/>
      <c r="CM96" s="140"/>
      <c r="CN96" s="140"/>
      <c r="CO96" s="140"/>
      <c r="CP96" s="140"/>
      <c r="CQ96" s="140"/>
      <c r="CR96" s="140"/>
      <c r="CS96" s="140"/>
      <c r="CT96" s="140"/>
      <c r="CU96" s="140"/>
      <c r="CV96" s="140"/>
      <c r="CW96" s="140"/>
      <c r="CX96" s="140"/>
      <c r="CY96" s="140"/>
      <c r="CZ96" s="140"/>
      <c r="DA96" s="140"/>
      <c r="DB96" s="140"/>
      <c r="DC96" s="140"/>
      <c r="DD96" s="140"/>
      <c r="DE96" s="140"/>
      <c r="DF96" s="140"/>
      <c r="DG96" s="140"/>
      <c r="DH96" s="140"/>
      <c r="DI96" s="140"/>
      <c r="DJ96" s="140"/>
      <c r="DK96" s="140"/>
      <c r="DL96" s="140"/>
      <c r="DM96" s="140"/>
      <c r="DN96" s="140"/>
      <c r="DO96" s="140"/>
      <c r="DP96" s="140"/>
      <c r="DQ96" s="140"/>
    </row>
    <row r="97" spans="2:121" s="62" customFormat="1" ht="126" customHeight="1">
      <c r="B97" s="225"/>
      <c r="C97" s="223" t="s">
        <v>119</v>
      </c>
      <c r="D97" s="223" t="s">
        <v>327</v>
      </c>
      <c r="E97" s="103" t="s">
        <v>145</v>
      </c>
      <c r="F97" s="104" t="s">
        <v>62</v>
      </c>
      <c r="G97" s="105">
        <v>207000</v>
      </c>
      <c r="H97" s="105">
        <v>40000</v>
      </c>
      <c r="I97" s="105">
        <f t="shared" si="8"/>
        <v>167000</v>
      </c>
      <c r="J97" s="105"/>
      <c r="K97" s="105">
        <f t="shared" si="7"/>
        <v>40000</v>
      </c>
      <c r="L97" s="223"/>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c r="DL97" s="59"/>
      <c r="DM97" s="59"/>
      <c r="DN97" s="59"/>
      <c r="DO97" s="59"/>
      <c r="DP97" s="59"/>
      <c r="DQ97" s="59"/>
    </row>
    <row r="98" spans="2:121" s="62" customFormat="1" ht="97.5" customHeight="1">
      <c r="B98" s="225"/>
      <c r="C98" s="223" t="s">
        <v>85</v>
      </c>
      <c r="D98" s="223" t="s">
        <v>306</v>
      </c>
      <c r="E98" s="103" t="s">
        <v>145</v>
      </c>
      <c r="F98" s="104" t="s">
        <v>62</v>
      </c>
      <c r="G98" s="105">
        <v>31000</v>
      </c>
      <c r="H98" s="105">
        <v>10000</v>
      </c>
      <c r="I98" s="105">
        <f t="shared" si="8"/>
        <v>21000</v>
      </c>
      <c r="J98" s="105"/>
      <c r="K98" s="105">
        <f t="shared" si="7"/>
        <v>10000</v>
      </c>
      <c r="L98" s="223"/>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row>
    <row r="99" spans="2:121" ht="97.5" customHeight="1">
      <c r="B99" s="287"/>
      <c r="C99" s="286" t="s">
        <v>196</v>
      </c>
      <c r="D99" s="285" t="s">
        <v>307</v>
      </c>
      <c r="E99" s="103" t="s">
        <v>70</v>
      </c>
      <c r="F99" s="104" t="s">
        <v>62</v>
      </c>
      <c r="G99" s="105">
        <v>390500</v>
      </c>
      <c r="H99" s="105">
        <v>60000</v>
      </c>
      <c r="I99" s="105">
        <f t="shared" si="8"/>
        <v>330500</v>
      </c>
      <c r="J99" s="105"/>
      <c r="K99" s="105">
        <f t="shared" si="7"/>
        <v>60000</v>
      </c>
      <c r="L99" s="223"/>
      <c r="M99" s="128"/>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row>
    <row r="100" spans="1:121" s="61" customFormat="1" ht="97.5" customHeight="1">
      <c r="A100" s="69"/>
      <c r="B100" s="284"/>
      <c r="C100" s="284"/>
      <c r="D100" s="284"/>
      <c r="E100" s="103" t="s">
        <v>146</v>
      </c>
      <c r="F100" s="104" t="s">
        <v>62</v>
      </c>
      <c r="G100" s="105">
        <v>390500</v>
      </c>
      <c r="H100" s="105">
        <v>40000</v>
      </c>
      <c r="I100" s="105">
        <f t="shared" si="8"/>
        <v>350500</v>
      </c>
      <c r="J100" s="105"/>
      <c r="K100" s="105">
        <f t="shared" si="7"/>
        <v>40000</v>
      </c>
      <c r="L100" s="223"/>
      <c r="M100" s="59"/>
      <c r="N100" s="59"/>
      <c r="O100" s="59"/>
      <c r="P100" s="70"/>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c r="BB100" s="223"/>
      <c r="BC100" s="223"/>
      <c r="BD100" s="223"/>
      <c r="BE100" s="223"/>
      <c r="BF100" s="223"/>
      <c r="BG100" s="223"/>
      <c r="BH100" s="223"/>
      <c r="BI100" s="223"/>
      <c r="BJ100" s="223"/>
      <c r="BK100" s="223"/>
      <c r="BL100" s="223"/>
      <c r="BM100" s="223"/>
      <c r="BN100" s="223"/>
      <c r="BO100" s="223"/>
      <c r="BP100" s="223"/>
      <c r="BQ100" s="223"/>
      <c r="BR100" s="223"/>
      <c r="BS100" s="223"/>
      <c r="BT100" s="223"/>
      <c r="BU100" s="223"/>
      <c r="BV100" s="223"/>
      <c r="BW100" s="223"/>
      <c r="BX100" s="223"/>
      <c r="BY100" s="223"/>
      <c r="BZ100" s="223"/>
      <c r="CA100" s="223"/>
      <c r="CB100" s="223"/>
      <c r="CC100" s="223"/>
      <c r="CD100" s="223"/>
      <c r="CE100" s="223"/>
      <c r="CF100" s="223"/>
      <c r="CG100" s="223"/>
      <c r="CH100" s="223"/>
      <c r="CI100" s="223"/>
      <c r="CJ100" s="223"/>
      <c r="CK100" s="223"/>
      <c r="CL100" s="223"/>
      <c r="CM100" s="223"/>
      <c r="CN100" s="223"/>
      <c r="CO100" s="223"/>
      <c r="CP100" s="223"/>
      <c r="CQ100" s="223"/>
      <c r="CR100" s="223"/>
      <c r="CS100" s="223"/>
      <c r="CT100" s="223"/>
      <c r="CU100" s="223"/>
      <c r="CV100" s="223"/>
      <c r="CW100" s="223"/>
      <c r="CX100" s="223"/>
      <c r="CY100" s="223"/>
      <c r="CZ100" s="223"/>
      <c r="DA100" s="223"/>
      <c r="DB100" s="223"/>
      <c r="DC100" s="223"/>
      <c r="DD100" s="223"/>
      <c r="DE100" s="223"/>
      <c r="DF100" s="223"/>
      <c r="DG100" s="223"/>
      <c r="DH100" s="223"/>
      <c r="DI100" s="223"/>
      <c r="DJ100" s="223"/>
      <c r="DK100" s="223"/>
      <c r="DL100" s="223"/>
      <c r="DM100" s="223"/>
      <c r="DN100" s="223"/>
      <c r="DO100" s="223"/>
      <c r="DP100" s="223"/>
      <c r="DQ100" s="223"/>
    </row>
    <row r="101" spans="2:121" s="68" customFormat="1" ht="89.25" customHeight="1" hidden="1" thickBot="1">
      <c r="B101" s="321">
        <v>7</v>
      </c>
      <c r="C101" s="322" t="s">
        <v>86</v>
      </c>
      <c r="D101" s="318" t="s">
        <v>168</v>
      </c>
      <c r="E101" s="107" t="s">
        <v>176</v>
      </c>
      <c r="F101" s="81" t="s">
        <v>62</v>
      </c>
      <c r="G101" s="97"/>
      <c r="H101" s="97"/>
      <c r="I101" s="97">
        <f t="shared" si="8"/>
        <v>0</v>
      </c>
      <c r="J101" s="97"/>
      <c r="K101" s="105">
        <f t="shared" si="7"/>
        <v>0</v>
      </c>
      <c r="L101" s="99"/>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row>
    <row r="102" spans="2:121" ht="29.25" customHeight="1" hidden="1" thickBot="1">
      <c r="B102" s="314"/>
      <c r="C102" s="314"/>
      <c r="D102" s="314"/>
      <c r="E102" s="103" t="s">
        <v>169</v>
      </c>
      <c r="F102" s="104" t="s">
        <v>62</v>
      </c>
      <c r="G102" s="105"/>
      <c r="H102" s="105"/>
      <c r="I102" s="105">
        <f t="shared" si="8"/>
        <v>0</v>
      </c>
      <c r="J102" s="105"/>
      <c r="K102" s="105">
        <f t="shared" si="7"/>
        <v>0</v>
      </c>
      <c r="L102" s="175"/>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row>
    <row r="103" spans="2:121" ht="25.5" customHeight="1" hidden="1" thickBot="1">
      <c r="B103" s="314"/>
      <c r="C103" s="314"/>
      <c r="D103" s="314"/>
      <c r="E103" s="103" t="s">
        <v>170</v>
      </c>
      <c r="F103" s="104" t="s">
        <v>62</v>
      </c>
      <c r="G103" s="105"/>
      <c r="H103" s="105"/>
      <c r="I103" s="105">
        <f t="shared" si="8"/>
        <v>0</v>
      </c>
      <c r="J103" s="105"/>
      <c r="K103" s="105">
        <f t="shared" si="7"/>
        <v>0</v>
      </c>
      <c r="L103" s="175"/>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row>
    <row r="104" spans="2:121" ht="36.75" customHeight="1" hidden="1" thickBot="1">
      <c r="B104" s="314"/>
      <c r="C104" s="314"/>
      <c r="D104" s="314"/>
      <c r="E104" s="103" t="s">
        <v>171</v>
      </c>
      <c r="F104" s="104" t="s">
        <v>62</v>
      </c>
      <c r="G104" s="105"/>
      <c r="H104" s="105"/>
      <c r="I104" s="105">
        <f t="shared" si="8"/>
        <v>0</v>
      </c>
      <c r="J104" s="105"/>
      <c r="K104" s="105">
        <f t="shared" si="7"/>
        <v>0</v>
      </c>
      <c r="L104" s="175"/>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row>
    <row r="105" spans="2:121" ht="45.75" customHeight="1" hidden="1" thickBot="1">
      <c r="B105" s="314"/>
      <c r="C105" s="314"/>
      <c r="D105" s="314"/>
      <c r="E105" s="103" t="s">
        <v>172</v>
      </c>
      <c r="F105" s="104" t="s">
        <v>62</v>
      </c>
      <c r="G105" s="105"/>
      <c r="H105" s="105"/>
      <c r="I105" s="105">
        <f t="shared" si="8"/>
        <v>0</v>
      </c>
      <c r="J105" s="105"/>
      <c r="K105" s="105">
        <f t="shared" si="7"/>
        <v>0</v>
      </c>
      <c r="L105" s="175"/>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row>
    <row r="106" spans="2:121" ht="59.25" customHeight="1" hidden="1" thickBot="1">
      <c r="B106" s="314"/>
      <c r="C106" s="314"/>
      <c r="D106" s="314"/>
      <c r="E106" s="103" t="s">
        <v>173</v>
      </c>
      <c r="F106" s="104" t="s">
        <v>62</v>
      </c>
      <c r="G106" s="105"/>
      <c r="H106" s="105"/>
      <c r="I106" s="105">
        <f t="shared" si="8"/>
        <v>0</v>
      </c>
      <c r="J106" s="105"/>
      <c r="K106" s="105">
        <f t="shared" si="7"/>
        <v>0</v>
      </c>
      <c r="L106" s="175"/>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row>
    <row r="107" spans="2:121" ht="51.75" customHeight="1" hidden="1" thickBot="1">
      <c r="B107" s="314"/>
      <c r="C107" s="314"/>
      <c r="D107" s="314"/>
      <c r="E107" s="103" t="s">
        <v>175</v>
      </c>
      <c r="F107" s="104" t="s">
        <v>62</v>
      </c>
      <c r="G107" s="105"/>
      <c r="H107" s="105"/>
      <c r="I107" s="105">
        <f t="shared" si="8"/>
        <v>0</v>
      </c>
      <c r="J107" s="105"/>
      <c r="K107" s="105">
        <f t="shared" si="7"/>
        <v>0</v>
      </c>
      <c r="L107" s="175"/>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row>
    <row r="108" spans="2:121" ht="48" customHeight="1" hidden="1" thickBot="1">
      <c r="B108" s="314"/>
      <c r="C108" s="314"/>
      <c r="D108" s="314"/>
      <c r="E108" s="108" t="s">
        <v>174</v>
      </c>
      <c r="F108" s="104" t="s">
        <v>62</v>
      </c>
      <c r="G108" s="105"/>
      <c r="H108" s="105"/>
      <c r="I108" s="105">
        <f t="shared" si="8"/>
        <v>0</v>
      </c>
      <c r="J108" s="105"/>
      <c r="K108" s="105">
        <f t="shared" si="7"/>
        <v>0</v>
      </c>
      <c r="L108" s="175"/>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row>
    <row r="109" spans="2:121" s="79" customFormat="1" ht="115.5" customHeight="1" hidden="1">
      <c r="B109" s="141">
        <v>6</v>
      </c>
      <c r="C109" s="175" t="s">
        <v>113</v>
      </c>
      <c r="D109" s="175" t="s">
        <v>239</v>
      </c>
      <c r="E109" s="159" t="s">
        <v>203</v>
      </c>
      <c r="F109" s="160" t="s">
        <v>62</v>
      </c>
      <c r="G109" s="113"/>
      <c r="H109" s="113"/>
      <c r="I109" s="113">
        <f t="shared" si="8"/>
        <v>0</v>
      </c>
      <c r="J109" s="113"/>
      <c r="K109" s="105">
        <f t="shared" si="7"/>
        <v>0</v>
      </c>
      <c r="L109" s="14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c r="CQ109" s="161"/>
      <c r="CR109" s="161"/>
      <c r="CS109" s="161"/>
      <c r="CT109" s="161"/>
      <c r="CU109" s="161"/>
      <c r="CV109" s="161"/>
      <c r="CW109" s="161"/>
      <c r="CX109" s="161"/>
      <c r="CY109" s="161"/>
      <c r="CZ109" s="161"/>
      <c r="DA109" s="161"/>
      <c r="DB109" s="161"/>
      <c r="DC109" s="161"/>
      <c r="DD109" s="161"/>
      <c r="DE109" s="161"/>
      <c r="DF109" s="161"/>
      <c r="DG109" s="161"/>
      <c r="DH109" s="161"/>
      <c r="DI109" s="161"/>
      <c r="DJ109" s="161"/>
      <c r="DK109" s="161"/>
      <c r="DL109" s="161"/>
      <c r="DM109" s="161"/>
      <c r="DN109" s="161"/>
      <c r="DO109" s="161"/>
      <c r="DP109" s="161"/>
      <c r="DQ109" s="161"/>
    </row>
    <row r="110" spans="2:121" ht="39.75" customHeight="1">
      <c r="B110" s="337" t="s">
        <v>84</v>
      </c>
      <c r="C110" s="269"/>
      <c r="D110" s="269"/>
      <c r="E110" s="269"/>
      <c r="F110" s="270"/>
      <c r="G110" s="197">
        <f>G81+G97+G98+G99+G100+G109</f>
        <v>26642000</v>
      </c>
      <c r="H110" s="197">
        <f>H81+H97+H98+H99+H100+H109</f>
        <v>3896950</v>
      </c>
      <c r="I110" s="197">
        <f>I81+I97+I98+I99+I100+I109</f>
        <v>22745050</v>
      </c>
      <c r="J110" s="197">
        <f>J81+J97+J98+J99+J100+J109</f>
        <v>42178</v>
      </c>
      <c r="K110" s="197">
        <f>K81+K97+K98+K99+K100+K109</f>
        <v>3854772</v>
      </c>
      <c r="L110" s="198" t="s">
        <v>189</v>
      </c>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row>
    <row r="111" spans="2:121" ht="54.75" customHeight="1">
      <c r="B111" s="277" t="s">
        <v>308</v>
      </c>
      <c r="C111" s="278"/>
      <c r="D111" s="278"/>
      <c r="E111" s="278"/>
      <c r="F111" s="278"/>
      <c r="G111" s="278"/>
      <c r="H111" s="279"/>
      <c r="I111" s="279"/>
      <c r="J111" s="280"/>
      <c r="K111" s="280"/>
      <c r="L111" s="281"/>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row>
    <row r="112" spans="2:121" s="115" customFormat="1" ht="96.75" customHeight="1">
      <c r="B112" s="91">
        <v>1</v>
      </c>
      <c r="C112" s="109" t="s">
        <v>181</v>
      </c>
      <c r="D112" s="301" t="s">
        <v>309</v>
      </c>
      <c r="E112" s="92" t="s">
        <v>103</v>
      </c>
      <c r="F112" s="93" t="s">
        <v>63</v>
      </c>
      <c r="G112" s="94">
        <f>SUM(G113:G129)</f>
        <v>9539100</v>
      </c>
      <c r="H112" s="94">
        <f>SUM(H113:H129)</f>
        <v>3176000</v>
      </c>
      <c r="I112" s="94">
        <f aca="true" t="shared" si="9" ref="I112:I131">G112-H112</f>
        <v>6363100</v>
      </c>
      <c r="J112" s="94">
        <f>SUM(J113:J129)</f>
        <v>236264</v>
      </c>
      <c r="K112" s="94">
        <f>SUM(K113:K128)</f>
        <v>2463936</v>
      </c>
      <c r="L112" s="95" t="s">
        <v>189</v>
      </c>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row>
    <row r="113" spans="2:121" s="218" customFormat="1" ht="120" customHeight="1">
      <c r="B113" s="162" t="s">
        <v>120</v>
      </c>
      <c r="C113" s="75" t="s">
        <v>182</v>
      </c>
      <c r="D113" s="314"/>
      <c r="E113" s="96" t="s">
        <v>78</v>
      </c>
      <c r="F113" s="75" t="s">
        <v>63</v>
      </c>
      <c r="G113" s="78">
        <v>370000</v>
      </c>
      <c r="H113" s="78">
        <v>250000</v>
      </c>
      <c r="I113" s="78">
        <f t="shared" si="9"/>
        <v>120000</v>
      </c>
      <c r="J113" s="78">
        <v>17100</v>
      </c>
      <c r="K113" s="105">
        <f aca="true" t="shared" si="10" ref="K113:K131">H113-J113</f>
        <v>232900</v>
      </c>
      <c r="L113" s="223" t="s">
        <v>339</v>
      </c>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c r="AY113" s="217"/>
      <c r="AZ113" s="217"/>
      <c r="BA113" s="217"/>
      <c r="BB113" s="217"/>
      <c r="BC113" s="217"/>
      <c r="BD113" s="217"/>
      <c r="BE113" s="217"/>
      <c r="BF113" s="217"/>
      <c r="BG113" s="217"/>
      <c r="BH113" s="217"/>
      <c r="BI113" s="217"/>
      <c r="BJ113" s="217"/>
      <c r="BK113" s="217"/>
      <c r="BL113" s="217"/>
      <c r="BM113" s="217"/>
      <c r="BN113" s="217"/>
      <c r="BO113" s="217"/>
      <c r="BP113" s="217"/>
      <c r="BQ113" s="217"/>
      <c r="BR113" s="217"/>
      <c r="BS113" s="217"/>
      <c r="BT113" s="217"/>
      <c r="BU113" s="217"/>
      <c r="BV113" s="217"/>
      <c r="BW113" s="217"/>
      <c r="BX113" s="217"/>
      <c r="BY113" s="217"/>
      <c r="BZ113" s="217"/>
      <c r="CA113" s="217"/>
      <c r="CB113" s="217"/>
      <c r="CC113" s="217"/>
      <c r="CD113" s="217"/>
      <c r="CE113" s="217"/>
      <c r="CF113" s="217"/>
      <c r="CG113" s="217"/>
      <c r="CH113" s="217"/>
      <c r="CI113" s="217"/>
      <c r="CJ113" s="217"/>
      <c r="CK113" s="217"/>
      <c r="CL113" s="217"/>
      <c r="CM113" s="217"/>
      <c r="CN113" s="217"/>
      <c r="CO113" s="217"/>
      <c r="CP113" s="217"/>
      <c r="CQ113" s="217"/>
      <c r="CR113" s="217"/>
      <c r="CS113" s="217"/>
      <c r="CT113" s="217"/>
      <c r="CU113" s="217"/>
      <c r="CV113" s="217"/>
      <c r="CW113" s="217"/>
      <c r="CX113" s="217"/>
      <c r="CY113" s="217"/>
      <c r="CZ113" s="217"/>
      <c r="DA113" s="217"/>
      <c r="DB113" s="217"/>
      <c r="DC113" s="217"/>
      <c r="DD113" s="217"/>
      <c r="DE113" s="217"/>
      <c r="DF113" s="217"/>
      <c r="DG113" s="217"/>
      <c r="DH113" s="217"/>
      <c r="DI113" s="217"/>
      <c r="DJ113" s="217"/>
      <c r="DK113" s="217"/>
      <c r="DL113" s="217"/>
      <c r="DM113" s="217"/>
      <c r="DN113" s="217"/>
      <c r="DO113" s="217"/>
      <c r="DP113" s="217"/>
      <c r="DQ113" s="217"/>
    </row>
    <row r="114" spans="2:121" s="218" customFormat="1" ht="145.5" customHeight="1">
      <c r="B114" s="162" t="s">
        <v>121</v>
      </c>
      <c r="C114" s="249" t="s">
        <v>322</v>
      </c>
      <c r="D114" s="314"/>
      <c r="E114" s="96" t="s">
        <v>78</v>
      </c>
      <c r="F114" s="75" t="s">
        <v>63</v>
      </c>
      <c r="G114" s="78">
        <v>500000</v>
      </c>
      <c r="H114" s="78">
        <v>250000</v>
      </c>
      <c r="I114" s="78">
        <f t="shared" si="9"/>
        <v>250000</v>
      </c>
      <c r="J114" s="78">
        <v>27200</v>
      </c>
      <c r="K114" s="105">
        <f t="shared" si="10"/>
        <v>222800</v>
      </c>
      <c r="L114" s="223" t="s">
        <v>340</v>
      </c>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row>
    <row r="115" spans="2:121" s="218" customFormat="1" ht="182.25" customHeight="1">
      <c r="B115" s="162" t="s">
        <v>122</v>
      </c>
      <c r="C115" s="75" t="s">
        <v>106</v>
      </c>
      <c r="D115" s="314"/>
      <c r="E115" s="96" t="s">
        <v>75</v>
      </c>
      <c r="F115" s="75" t="s">
        <v>63</v>
      </c>
      <c r="G115" s="78">
        <v>170000</v>
      </c>
      <c r="H115" s="78">
        <v>97000</v>
      </c>
      <c r="I115" s="78">
        <f t="shared" si="9"/>
        <v>73000</v>
      </c>
      <c r="J115" s="78"/>
      <c r="K115" s="105">
        <f t="shared" si="10"/>
        <v>97000</v>
      </c>
      <c r="L115" s="240"/>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c r="AY115" s="217"/>
      <c r="AZ115" s="217"/>
      <c r="BA115" s="217"/>
      <c r="BB115" s="217"/>
      <c r="BC115" s="217"/>
      <c r="BD115" s="217"/>
      <c r="BE115" s="217"/>
      <c r="BF115" s="217"/>
      <c r="BG115" s="217"/>
      <c r="BH115" s="217"/>
      <c r="BI115" s="217"/>
      <c r="BJ115" s="217"/>
      <c r="BK115" s="217"/>
      <c r="BL115" s="217"/>
      <c r="BM115" s="217"/>
      <c r="BN115" s="217"/>
      <c r="BO115" s="217"/>
      <c r="BP115" s="217"/>
      <c r="BQ115" s="217"/>
      <c r="BR115" s="217"/>
      <c r="BS115" s="217"/>
      <c r="BT115" s="217"/>
      <c r="BU115" s="217"/>
      <c r="BV115" s="217"/>
      <c r="BW115" s="217"/>
      <c r="BX115" s="217"/>
      <c r="BY115" s="217"/>
      <c r="BZ115" s="217"/>
      <c r="CA115" s="217"/>
      <c r="CB115" s="217"/>
      <c r="CC115" s="217"/>
      <c r="CD115" s="217"/>
      <c r="CE115" s="217"/>
      <c r="CF115" s="217"/>
      <c r="CG115" s="217"/>
      <c r="CH115" s="217"/>
      <c r="CI115" s="217"/>
      <c r="CJ115" s="217"/>
      <c r="CK115" s="217"/>
      <c r="CL115" s="217"/>
      <c r="CM115" s="217"/>
      <c r="CN115" s="217"/>
      <c r="CO115" s="217"/>
      <c r="CP115" s="217"/>
      <c r="CQ115" s="217"/>
      <c r="CR115" s="217"/>
      <c r="CS115" s="217"/>
      <c r="CT115" s="217"/>
      <c r="CU115" s="217"/>
      <c r="CV115" s="217"/>
      <c r="CW115" s="217"/>
      <c r="CX115" s="217"/>
      <c r="CY115" s="217"/>
      <c r="CZ115" s="217"/>
      <c r="DA115" s="217"/>
      <c r="DB115" s="217"/>
      <c r="DC115" s="217"/>
      <c r="DD115" s="217"/>
      <c r="DE115" s="217"/>
      <c r="DF115" s="217"/>
      <c r="DG115" s="217"/>
      <c r="DH115" s="217"/>
      <c r="DI115" s="217"/>
      <c r="DJ115" s="217"/>
      <c r="DK115" s="217"/>
      <c r="DL115" s="217"/>
      <c r="DM115" s="217"/>
      <c r="DN115" s="217"/>
      <c r="DO115" s="217"/>
      <c r="DP115" s="217"/>
      <c r="DQ115" s="217"/>
    </row>
    <row r="116" spans="2:121" s="218" customFormat="1" ht="129" customHeight="1">
      <c r="B116" s="162" t="s">
        <v>123</v>
      </c>
      <c r="C116" s="250" t="s">
        <v>110</v>
      </c>
      <c r="D116" s="314"/>
      <c r="E116" s="96" t="s">
        <v>72</v>
      </c>
      <c r="F116" s="75" t="s">
        <v>63</v>
      </c>
      <c r="G116" s="78">
        <v>20000</v>
      </c>
      <c r="H116" s="78">
        <v>12000</v>
      </c>
      <c r="I116" s="78">
        <f t="shared" si="9"/>
        <v>8000</v>
      </c>
      <c r="J116" s="78"/>
      <c r="K116" s="105">
        <f t="shared" si="10"/>
        <v>12000</v>
      </c>
      <c r="L116" s="149"/>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c r="AY116" s="217"/>
      <c r="AZ116" s="217"/>
      <c r="BA116" s="217"/>
      <c r="BB116" s="217"/>
      <c r="BC116" s="217"/>
      <c r="BD116" s="217"/>
      <c r="BE116" s="217"/>
      <c r="BF116" s="217"/>
      <c r="BG116" s="217"/>
      <c r="BH116" s="217"/>
      <c r="BI116" s="217"/>
      <c r="BJ116" s="217"/>
      <c r="BK116" s="217"/>
      <c r="BL116" s="217"/>
      <c r="BM116" s="217"/>
      <c r="BN116" s="217"/>
      <c r="BO116" s="217"/>
      <c r="BP116" s="217"/>
      <c r="BQ116" s="217"/>
      <c r="BR116" s="217"/>
      <c r="BS116" s="217"/>
      <c r="BT116" s="217"/>
      <c r="BU116" s="217"/>
      <c r="BV116" s="217"/>
      <c r="BW116" s="217"/>
      <c r="BX116" s="217"/>
      <c r="BY116" s="217"/>
      <c r="BZ116" s="217"/>
      <c r="CA116" s="217"/>
      <c r="CB116" s="217"/>
      <c r="CC116" s="217"/>
      <c r="CD116" s="217"/>
      <c r="CE116" s="217"/>
      <c r="CF116" s="217"/>
      <c r="CG116" s="217"/>
      <c r="CH116" s="217"/>
      <c r="CI116" s="217"/>
      <c r="CJ116" s="217"/>
      <c r="CK116" s="217"/>
      <c r="CL116" s="217"/>
      <c r="CM116" s="217"/>
      <c r="CN116" s="217"/>
      <c r="CO116" s="217"/>
      <c r="CP116" s="217"/>
      <c r="CQ116" s="217"/>
      <c r="CR116" s="217"/>
      <c r="CS116" s="217"/>
      <c r="CT116" s="217"/>
      <c r="CU116" s="217"/>
      <c r="CV116" s="217"/>
      <c r="CW116" s="217"/>
      <c r="CX116" s="217"/>
      <c r="CY116" s="217"/>
      <c r="CZ116" s="217"/>
      <c r="DA116" s="217"/>
      <c r="DB116" s="217"/>
      <c r="DC116" s="217"/>
      <c r="DD116" s="217"/>
      <c r="DE116" s="217"/>
      <c r="DF116" s="217"/>
      <c r="DG116" s="217"/>
      <c r="DH116" s="217"/>
      <c r="DI116" s="217"/>
      <c r="DJ116" s="217"/>
      <c r="DK116" s="217"/>
      <c r="DL116" s="217"/>
      <c r="DM116" s="217"/>
      <c r="DN116" s="217"/>
      <c r="DO116" s="217"/>
      <c r="DP116" s="217"/>
      <c r="DQ116" s="217"/>
    </row>
    <row r="117" spans="2:121" s="218" customFormat="1" ht="154.5" customHeight="1">
      <c r="B117" s="162" t="s">
        <v>124</v>
      </c>
      <c r="C117" s="250" t="s">
        <v>183</v>
      </c>
      <c r="D117" s="314"/>
      <c r="E117" s="96" t="s">
        <v>74</v>
      </c>
      <c r="F117" s="75" t="s">
        <v>63</v>
      </c>
      <c r="G117" s="78">
        <v>50000</v>
      </c>
      <c r="H117" s="78">
        <v>14000</v>
      </c>
      <c r="I117" s="78">
        <f t="shared" si="9"/>
        <v>36000</v>
      </c>
      <c r="J117" s="78"/>
      <c r="K117" s="105">
        <f t="shared" si="10"/>
        <v>14000</v>
      </c>
      <c r="L117" s="251"/>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3"/>
      <c r="BL117" s="163"/>
      <c r="BM117" s="163"/>
      <c r="BN117" s="163"/>
      <c r="BO117" s="163"/>
      <c r="BP117" s="163"/>
      <c r="BQ117" s="163"/>
      <c r="BR117" s="163"/>
      <c r="BS117" s="163"/>
      <c r="BT117" s="163"/>
      <c r="BU117" s="163"/>
      <c r="BV117" s="163"/>
      <c r="BW117" s="163"/>
      <c r="BX117" s="163"/>
      <c r="BY117" s="163"/>
      <c r="BZ117" s="163"/>
      <c r="CA117" s="163"/>
      <c r="CB117" s="163"/>
      <c r="CC117" s="163"/>
      <c r="CD117" s="163"/>
      <c r="CE117" s="163"/>
      <c r="CF117" s="163"/>
      <c r="CG117" s="163"/>
      <c r="CH117" s="163"/>
      <c r="CI117" s="163"/>
      <c r="CJ117" s="163"/>
      <c r="CK117" s="163"/>
      <c r="CL117" s="163"/>
      <c r="CM117" s="163"/>
      <c r="CN117" s="163"/>
      <c r="CO117" s="163"/>
      <c r="CP117" s="163"/>
      <c r="CQ117" s="163"/>
      <c r="CR117" s="163"/>
      <c r="CS117" s="163"/>
      <c r="CT117" s="163"/>
      <c r="CU117" s="163"/>
      <c r="CV117" s="163"/>
      <c r="CW117" s="163"/>
      <c r="CX117" s="163"/>
      <c r="CY117" s="163"/>
      <c r="CZ117" s="163"/>
      <c r="DA117" s="163"/>
      <c r="DB117" s="163"/>
      <c r="DC117" s="163"/>
      <c r="DD117" s="163"/>
      <c r="DE117" s="163"/>
      <c r="DF117" s="163"/>
      <c r="DG117" s="163"/>
      <c r="DH117" s="163"/>
      <c r="DI117" s="163"/>
      <c r="DJ117" s="163"/>
      <c r="DK117" s="163"/>
      <c r="DL117" s="163"/>
      <c r="DM117" s="163"/>
      <c r="DN117" s="163"/>
      <c r="DO117" s="163"/>
      <c r="DP117" s="163"/>
      <c r="DQ117" s="163"/>
    </row>
    <row r="118" spans="1:121" s="147" customFormat="1" ht="119.25" customHeight="1">
      <c r="A118" s="145"/>
      <c r="B118" s="162" t="s">
        <v>125</v>
      </c>
      <c r="C118" s="75" t="s">
        <v>184</v>
      </c>
      <c r="D118" s="314"/>
      <c r="E118" s="96" t="s">
        <v>73</v>
      </c>
      <c r="F118" s="75" t="s">
        <v>63</v>
      </c>
      <c r="G118" s="78">
        <v>150000</v>
      </c>
      <c r="H118" s="78">
        <v>140000</v>
      </c>
      <c r="I118" s="78">
        <f t="shared" si="9"/>
        <v>10000</v>
      </c>
      <c r="J118" s="78"/>
      <c r="K118" s="105">
        <f t="shared" si="10"/>
        <v>140000</v>
      </c>
      <c r="L118" s="240"/>
      <c r="M118" s="217"/>
      <c r="N118" s="217"/>
      <c r="O118" s="217"/>
      <c r="P118" s="146"/>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row>
    <row r="119" spans="2:121" s="218" customFormat="1" ht="198" customHeight="1">
      <c r="B119" s="162" t="s">
        <v>126</v>
      </c>
      <c r="C119" s="75" t="s">
        <v>246</v>
      </c>
      <c r="D119" s="314"/>
      <c r="E119" s="96" t="s">
        <v>77</v>
      </c>
      <c r="F119" s="75" t="s">
        <v>63</v>
      </c>
      <c r="G119" s="78">
        <v>1600000</v>
      </c>
      <c r="H119" s="78">
        <v>900000</v>
      </c>
      <c r="I119" s="78">
        <f t="shared" si="9"/>
        <v>700000</v>
      </c>
      <c r="J119" s="78">
        <v>132764</v>
      </c>
      <c r="K119" s="105">
        <f t="shared" si="10"/>
        <v>767236</v>
      </c>
      <c r="L119" s="104" t="s">
        <v>341</v>
      </c>
      <c r="M119" s="217"/>
      <c r="N119" s="217"/>
      <c r="O119" s="217"/>
      <c r="P119" s="217"/>
      <c r="Q119" s="217"/>
      <c r="R119" s="217"/>
      <c r="S119" s="217"/>
      <c r="T119" s="217"/>
      <c r="U119" s="217"/>
      <c r="V119" s="217"/>
      <c r="W119" s="217"/>
      <c r="X119" s="217"/>
      <c r="Y119" s="217"/>
      <c r="Z119" s="217"/>
      <c r="AA119" s="217"/>
      <c r="AB119" s="217"/>
      <c r="AC119" s="217"/>
      <c r="AD119" s="217"/>
      <c r="AE119" s="217"/>
      <c r="AF119" s="217"/>
      <c r="AG119" s="217"/>
      <c r="AH119" s="217"/>
      <c r="AI119" s="217"/>
      <c r="AJ119" s="217"/>
      <c r="AK119" s="217"/>
      <c r="AL119" s="217"/>
      <c r="AM119" s="217"/>
      <c r="AN119" s="217"/>
      <c r="AO119" s="217"/>
      <c r="AP119" s="217"/>
      <c r="AQ119" s="217"/>
      <c r="AR119" s="217"/>
      <c r="AS119" s="217"/>
      <c r="AT119" s="217"/>
      <c r="AU119" s="217"/>
      <c r="AV119" s="217"/>
      <c r="AW119" s="217"/>
      <c r="AX119" s="217"/>
      <c r="AY119" s="217"/>
      <c r="AZ119" s="217"/>
      <c r="BA119" s="217"/>
      <c r="BB119" s="217"/>
      <c r="BC119" s="217"/>
      <c r="BD119" s="217"/>
      <c r="BE119" s="217"/>
      <c r="BF119" s="217"/>
      <c r="BG119" s="217"/>
      <c r="BH119" s="217"/>
      <c r="BI119" s="217"/>
      <c r="BJ119" s="217"/>
      <c r="BK119" s="217"/>
      <c r="BL119" s="217"/>
      <c r="BM119" s="217"/>
      <c r="BN119" s="217"/>
      <c r="BO119" s="217"/>
      <c r="BP119" s="217"/>
      <c r="BQ119" s="217"/>
      <c r="BR119" s="217"/>
      <c r="BS119" s="217"/>
      <c r="BT119" s="217"/>
      <c r="BU119" s="217"/>
      <c r="BV119" s="217"/>
      <c r="BW119" s="217"/>
      <c r="BX119" s="217"/>
      <c r="BY119" s="217"/>
      <c r="BZ119" s="217"/>
      <c r="CA119" s="217"/>
      <c r="CB119" s="217"/>
      <c r="CC119" s="217"/>
      <c r="CD119" s="217"/>
      <c r="CE119" s="217"/>
      <c r="CF119" s="217"/>
      <c r="CG119" s="217"/>
      <c r="CH119" s="217"/>
      <c r="CI119" s="217"/>
      <c r="CJ119" s="217"/>
      <c r="CK119" s="217"/>
      <c r="CL119" s="217"/>
      <c r="CM119" s="217"/>
      <c r="CN119" s="217"/>
      <c r="CO119" s="217"/>
      <c r="CP119" s="217"/>
      <c r="CQ119" s="217"/>
      <c r="CR119" s="217"/>
      <c r="CS119" s="217"/>
      <c r="CT119" s="217"/>
      <c r="CU119" s="217"/>
      <c r="CV119" s="217"/>
      <c r="CW119" s="217"/>
      <c r="CX119" s="217"/>
      <c r="CY119" s="217"/>
      <c r="CZ119" s="217"/>
      <c r="DA119" s="217"/>
      <c r="DB119" s="217"/>
      <c r="DC119" s="217"/>
      <c r="DD119" s="217"/>
      <c r="DE119" s="217"/>
      <c r="DF119" s="217"/>
      <c r="DG119" s="217"/>
      <c r="DH119" s="217"/>
      <c r="DI119" s="217"/>
      <c r="DJ119" s="217"/>
      <c r="DK119" s="217"/>
      <c r="DL119" s="217"/>
      <c r="DM119" s="217"/>
      <c r="DN119" s="217"/>
      <c r="DO119" s="217"/>
      <c r="DP119" s="217"/>
      <c r="DQ119" s="217"/>
    </row>
    <row r="120" spans="1:121" s="218" customFormat="1" ht="189.75" customHeight="1">
      <c r="A120" s="218" t="s">
        <v>92</v>
      </c>
      <c r="B120" s="162" t="s">
        <v>127</v>
      </c>
      <c r="C120" s="75" t="s">
        <v>247</v>
      </c>
      <c r="D120" s="314"/>
      <c r="E120" s="96" t="s">
        <v>78</v>
      </c>
      <c r="F120" s="75" t="s">
        <v>63</v>
      </c>
      <c r="G120" s="78">
        <v>680000</v>
      </c>
      <c r="H120" s="78">
        <v>300000</v>
      </c>
      <c r="I120" s="78">
        <f t="shared" si="9"/>
        <v>380000</v>
      </c>
      <c r="J120" s="78"/>
      <c r="K120" s="105">
        <f t="shared" si="10"/>
        <v>300000</v>
      </c>
      <c r="L120" s="240"/>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7"/>
      <c r="BJ120" s="217"/>
      <c r="BK120" s="217"/>
      <c r="BL120" s="217"/>
      <c r="BM120" s="217"/>
      <c r="BN120" s="217"/>
      <c r="BO120" s="217"/>
      <c r="BP120" s="217"/>
      <c r="BQ120" s="217"/>
      <c r="BR120" s="217"/>
      <c r="BS120" s="217"/>
      <c r="BT120" s="217"/>
      <c r="BU120" s="217"/>
      <c r="BV120" s="217"/>
      <c r="BW120" s="217"/>
      <c r="BX120" s="217"/>
      <c r="BY120" s="217"/>
      <c r="BZ120" s="217"/>
      <c r="CA120" s="217"/>
      <c r="CB120" s="217"/>
      <c r="CC120" s="217"/>
      <c r="CD120" s="217"/>
      <c r="CE120" s="217"/>
      <c r="CF120" s="217"/>
      <c r="CG120" s="217"/>
      <c r="CH120" s="217"/>
      <c r="CI120" s="217"/>
      <c r="CJ120" s="217"/>
      <c r="CK120" s="217"/>
      <c r="CL120" s="217"/>
      <c r="CM120" s="217"/>
      <c r="CN120" s="217"/>
      <c r="CO120" s="217"/>
      <c r="CP120" s="217"/>
      <c r="CQ120" s="217"/>
      <c r="CR120" s="217"/>
      <c r="CS120" s="217"/>
      <c r="CT120" s="217"/>
      <c r="CU120" s="217"/>
      <c r="CV120" s="217"/>
      <c r="CW120" s="217"/>
      <c r="CX120" s="217"/>
      <c r="CY120" s="217"/>
      <c r="CZ120" s="217"/>
      <c r="DA120" s="217"/>
      <c r="DB120" s="217"/>
      <c r="DC120" s="217"/>
      <c r="DD120" s="217"/>
      <c r="DE120" s="217"/>
      <c r="DF120" s="217"/>
      <c r="DG120" s="217"/>
      <c r="DH120" s="217"/>
      <c r="DI120" s="217"/>
      <c r="DJ120" s="217"/>
      <c r="DK120" s="217"/>
      <c r="DL120" s="217"/>
      <c r="DM120" s="217"/>
      <c r="DN120" s="217"/>
      <c r="DO120" s="217"/>
      <c r="DP120" s="217"/>
      <c r="DQ120" s="217"/>
    </row>
    <row r="121" spans="2:121" s="218" customFormat="1" ht="115.5" customHeight="1">
      <c r="B121" s="162" t="s">
        <v>128</v>
      </c>
      <c r="C121" s="75" t="s">
        <v>108</v>
      </c>
      <c r="D121" s="314"/>
      <c r="E121" s="96" t="s">
        <v>78</v>
      </c>
      <c r="F121" s="75" t="s">
        <v>63</v>
      </c>
      <c r="G121" s="78">
        <v>40500</v>
      </c>
      <c r="H121" s="78">
        <v>40000</v>
      </c>
      <c r="I121" s="78">
        <f t="shared" si="9"/>
        <v>500</v>
      </c>
      <c r="J121" s="78"/>
      <c r="K121" s="105">
        <f t="shared" si="10"/>
        <v>40000</v>
      </c>
      <c r="L121" s="240"/>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c r="BP121" s="216"/>
      <c r="BQ121" s="216"/>
      <c r="BR121" s="216"/>
      <c r="BS121" s="216"/>
      <c r="BT121" s="216"/>
      <c r="BU121" s="216"/>
      <c r="BV121" s="216"/>
      <c r="BW121" s="216"/>
      <c r="BX121" s="216"/>
      <c r="BY121" s="216"/>
      <c r="BZ121" s="216"/>
      <c r="CA121" s="216"/>
      <c r="CB121" s="216"/>
      <c r="CC121" s="216"/>
      <c r="CD121" s="216"/>
      <c r="CE121" s="216"/>
      <c r="CF121" s="216"/>
      <c r="CG121" s="216"/>
      <c r="CH121" s="216"/>
      <c r="CI121" s="216"/>
      <c r="CJ121" s="216"/>
      <c r="CK121" s="216"/>
      <c r="CL121" s="216"/>
      <c r="CM121" s="216"/>
      <c r="CN121" s="216"/>
      <c r="CO121" s="216"/>
      <c r="CP121" s="216"/>
      <c r="CQ121" s="216"/>
      <c r="CR121" s="216"/>
      <c r="CS121" s="216"/>
      <c r="CT121" s="216"/>
      <c r="CU121" s="216"/>
      <c r="CV121" s="216"/>
      <c r="CW121" s="216"/>
      <c r="CX121" s="216"/>
      <c r="CY121" s="216"/>
      <c r="CZ121" s="216"/>
      <c r="DA121" s="216"/>
      <c r="DB121" s="216"/>
      <c r="DC121" s="216"/>
      <c r="DD121" s="216"/>
      <c r="DE121" s="216"/>
      <c r="DF121" s="216"/>
      <c r="DG121" s="216"/>
      <c r="DH121" s="216"/>
      <c r="DI121" s="216"/>
      <c r="DJ121" s="216"/>
      <c r="DK121" s="216"/>
      <c r="DL121" s="216"/>
      <c r="DM121" s="216"/>
      <c r="DN121" s="216"/>
      <c r="DO121" s="216"/>
      <c r="DP121" s="216"/>
      <c r="DQ121" s="216"/>
    </row>
    <row r="122" spans="2:121" s="218" customFormat="1" ht="174.75" customHeight="1">
      <c r="B122" s="162" t="s">
        <v>129</v>
      </c>
      <c r="C122" s="75" t="s">
        <v>134</v>
      </c>
      <c r="D122" s="314"/>
      <c r="E122" s="96" t="s">
        <v>78</v>
      </c>
      <c r="F122" s="75" t="s">
        <v>63</v>
      </c>
      <c r="G122" s="78">
        <v>850000</v>
      </c>
      <c r="H122" s="78">
        <v>50000</v>
      </c>
      <c r="I122" s="78">
        <f t="shared" si="9"/>
        <v>800000</v>
      </c>
      <c r="J122" s="78"/>
      <c r="K122" s="105">
        <f t="shared" si="10"/>
        <v>50000</v>
      </c>
      <c r="L122" s="141"/>
      <c r="M122" s="217"/>
      <c r="N122" s="217"/>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7"/>
      <c r="AV122" s="217"/>
      <c r="AW122" s="217"/>
      <c r="AX122" s="217"/>
      <c r="AY122" s="217"/>
      <c r="AZ122" s="217"/>
      <c r="BA122" s="217"/>
      <c r="BB122" s="217"/>
      <c r="BC122" s="217"/>
      <c r="BD122" s="217"/>
      <c r="BE122" s="217"/>
      <c r="BF122" s="217"/>
      <c r="BG122" s="217"/>
      <c r="BH122" s="217"/>
      <c r="BI122" s="217"/>
      <c r="BJ122" s="217"/>
      <c r="BK122" s="217"/>
      <c r="BL122" s="217"/>
      <c r="BM122" s="217"/>
      <c r="BN122" s="217"/>
      <c r="BO122" s="217"/>
      <c r="BP122" s="217"/>
      <c r="BQ122" s="217"/>
      <c r="BR122" s="217"/>
      <c r="BS122" s="217"/>
      <c r="BT122" s="217"/>
      <c r="BU122" s="217"/>
      <c r="BV122" s="217"/>
      <c r="BW122" s="217"/>
      <c r="BX122" s="217"/>
      <c r="BY122" s="217"/>
      <c r="BZ122" s="217"/>
      <c r="CA122" s="217"/>
      <c r="CB122" s="217"/>
      <c r="CC122" s="217"/>
      <c r="CD122" s="217"/>
      <c r="CE122" s="217"/>
      <c r="CF122" s="217"/>
      <c r="CG122" s="217"/>
      <c r="CH122" s="217"/>
      <c r="CI122" s="217"/>
      <c r="CJ122" s="217"/>
      <c r="CK122" s="217"/>
      <c r="CL122" s="217"/>
      <c r="CM122" s="217"/>
      <c r="CN122" s="217"/>
      <c r="CO122" s="217"/>
      <c r="CP122" s="217"/>
      <c r="CQ122" s="217"/>
      <c r="CR122" s="217"/>
      <c r="CS122" s="217"/>
      <c r="CT122" s="217"/>
      <c r="CU122" s="217"/>
      <c r="CV122" s="217"/>
      <c r="CW122" s="217"/>
      <c r="CX122" s="217"/>
      <c r="CY122" s="217"/>
      <c r="CZ122" s="217"/>
      <c r="DA122" s="217"/>
      <c r="DB122" s="217"/>
      <c r="DC122" s="217"/>
      <c r="DD122" s="217"/>
      <c r="DE122" s="217"/>
      <c r="DF122" s="217"/>
      <c r="DG122" s="217"/>
      <c r="DH122" s="217"/>
      <c r="DI122" s="217"/>
      <c r="DJ122" s="217"/>
      <c r="DK122" s="217"/>
      <c r="DL122" s="217"/>
      <c r="DM122" s="217"/>
      <c r="DN122" s="217"/>
      <c r="DO122" s="217"/>
      <c r="DP122" s="217"/>
      <c r="DQ122" s="217"/>
    </row>
    <row r="123" spans="2:121" s="218" customFormat="1" ht="130.5" customHeight="1">
      <c r="B123" s="162" t="s">
        <v>130</v>
      </c>
      <c r="C123" s="253" t="s">
        <v>105</v>
      </c>
      <c r="D123" s="314"/>
      <c r="E123" s="96" t="s">
        <v>78</v>
      </c>
      <c r="F123" s="75" t="s">
        <v>63</v>
      </c>
      <c r="G123" s="78">
        <v>233000</v>
      </c>
      <c r="H123" s="78"/>
      <c r="I123" s="78">
        <f t="shared" si="9"/>
        <v>233000</v>
      </c>
      <c r="J123" s="78"/>
      <c r="K123" s="105">
        <f t="shared" si="10"/>
        <v>0</v>
      </c>
      <c r="L123" s="254"/>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6"/>
      <c r="AQ123" s="216"/>
      <c r="AR123" s="216"/>
      <c r="AS123" s="216"/>
      <c r="AT123" s="216"/>
      <c r="AU123" s="216"/>
      <c r="AV123" s="216"/>
      <c r="AW123" s="216"/>
      <c r="AX123" s="216"/>
      <c r="AY123" s="216"/>
      <c r="AZ123" s="216"/>
      <c r="BA123" s="216"/>
      <c r="BB123" s="216"/>
      <c r="BC123" s="216"/>
      <c r="BD123" s="216"/>
      <c r="BE123" s="216"/>
      <c r="BF123" s="216"/>
      <c r="BG123" s="216"/>
      <c r="BH123" s="216"/>
      <c r="BI123" s="216"/>
      <c r="BJ123" s="216"/>
      <c r="BK123" s="216"/>
      <c r="BL123" s="216"/>
      <c r="BM123" s="216"/>
      <c r="BN123" s="216"/>
      <c r="BO123" s="216"/>
      <c r="BP123" s="216"/>
      <c r="BQ123" s="216"/>
      <c r="BR123" s="216"/>
      <c r="BS123" s="216"/>
      <c r="BT123" s="216"/>
      <c r="BU123" s="216"/>
      <c r="BV123" s="216"/>
      <c r="BW123" s="216"/>
      <c r="BX123" s="216"/>
      <c r="BY123" s="216"/>
      <c r="BZ123" s="216"/>
      <c r="CA123" s="216"/>
      <c r="CB123" s="216"/>
      <c r="CC123" s="216"/>
      <c r="CD123" s="216"/>
      <c r="CE123" s="216"/>
      <c r="CF123" s="216"/>
      <c r="CG123" s="216"/>
      <c r="CH123" s="216"/>
      <c r="CI123" s="216"/>
      <c r="CJ123" s="216"/>
      <c r="CK123" s="216"/>
      <c r="CL123" s="216"/>
      <c r="CM123" s="216"/>
      <c r="CN123" s="216"/>
      <c r="CO123" s="216"/>
      <c r="CP123" s="216"/>
      <c r="CQ123" s="216"/>
      <c r="CR123" s="216"/>
      <c r="CS123" s="216"/>
      <c r="CT123" s="216"/>
      <c r="CU123" s="216"/>
      <c r="CV123" s="216"/>
      <c r="CW123" s="216"/>
      <c r="CX123" s="216"/>
      <c r="CY123" s="216"/>
      <c r="CZ123" s="216"/>
      <c r="DA123" s="216"/>
      <c r="DB123" s="216"/>
      <c r="DC123" s="216"/>
      <c r="DD123" s="216"/>
      <c r="DE123" s="216"/>
      <c r="DF123" s="216"/>
      <c r="DG123" s="216"/>
      <c r="DH123" s="216"/>
      <c r="DI123" s="216"/>
      <c r="DJ123" s="216"/>
      <c r="DK123" s="216"/>
      <c r="DL123" s="216"/>
      <c r="DM123" s="216"/>
      <c r="DN123" s="216"/>
      <c r="DO123" s="216"/>
      <c r="DP123" s="216"/>
      <c r="DQ123" s="216"/>
    </row>
    <row r="124" spans="2:121" s="218" customFormat="1" ht="94.5" customHeight="1">
      <c r="B124" s="162" t="s">
        <v>131</v>
      </c>
      <c r="C124" s="253" t="s">
        <v>109</v>
      </c>
      <c r="D124" s="314"/>
      <c r="E124" s="96" t="s">
        <v>76</v>
      </c>
      <c r="F124" s="75" t="s">
        <v>63</v>
      </c>
      <c r="G124" s="78">
        <v>8600</v>
      </c>
      <c r="H124" s="78">
        <v>3000</v>
      </c>
      <c r="I124" s="78">
        <f t="shared" si="9"/>
        <v>5600</v>
      </c>
      <c r="J124" s="78"/>
      <c r="K124" s="105">
        <f t="shared" si="10"/>
        <v>3000</v>
      </c>
      <c r="L124" s="254"/>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6"/>
      <c r="AY124" s="216"/>
      <c r="AZ124" s="216"/>
      <c r="BA124" s="216"/>
      <c r="BB124" s="216"/>
      <c r="BC124" s="216"/>
      <c r="BD124" s="216"/>
      <c r="BE124" s="216"/>
      <c r="BF124" s="216"/>
      <c r="BG124" s="216"/>
      <c r="BH124" s="216"/>
      <c r="BI124" s="216"/>
      <c r="BJ124" s="216"/>
      <c r="BK124" s="216"/>
      <c r="BL124" s="216"/>
      <c r="BM124" s="216"/>
      <c r="BN124" s="216"/>
      <c r="BO124" s="216"/>
      <c r="BP124" s="216"/>
      <c r="BQ124" s="216"/>
      <c r="BR124" s="216"/>
      <c r="BS124" s="216"/>
      <c r="BT124" s="216"/>
      <c r="BU124" s="216"/>
      <c r="BV124" s="216"/>
      <c r="BW124" s="216"/>
      <c r="BX124" s="216"/>
      <c r="BY124" s="216"/>
      <c r="BZ124" s="216"/>
      <c r="CA124" s="216"/>
      <c r="CB124" s="216"/>
      <c r="CC124" s="216"/>
      <c r="CD124" s="216"/>
      <c r="CE124" s="216"/>
      <c r="CF124" s="216"/>
      <c r="CG124" s="216"/>
      <c r="CH124" s="216"/>
      <c r="CI124" s="216"/>
      <c r="CJ124" s="216"/>
      <c r="CK124" s="216"/>
      <c r="CL124" s="216"/>
      <c r="CM124" s="216"/>
      <c r="CN124" s="216"/>
      <c r="CO124" s="216"/>
      <c r="CP124" s="216"/>
      <c r="CQ124" s="216"/>
      <c r="CR124" s="216"/>
      <c r="CS124" s="216"/>
      <c r="CT124" s="216"/>
      <c r="CU124" s="216"/>
      <c r="CV124" s="216"/>
      <c r="CW124" s="216"/>
      <c r="CX124" s="216"/>
      <c r="CY124" s="216"/>
      <c r="CZ124" s="216"/>
      <c r="DA124" s="216"/>
      <c r="DB124" s="216"/>
      <c r="DC124" s="216"/>
      <c r="DD124" s="216"/>
      <c r="DE124" s="216"/>
      <c r="DF124" s="216"/>
      <c r="DG124" s="216"/>
      <c r="DH124" s="216"/>
      <c r="DI124" s="216"/>
      <c r="DJ124" s="216"/>
      <c r="DK124" s="216"/>
      <c r="DL124" s="216"/>
      <c r="DM124" s="216"/>
      <c r="DN124" s="216"/>
      <c r="DO124" s="216"/>
      <c r="DP124" s="216"/>
      <c r="DQ124" s="216"/>
    </row>
    <row r="125" spans="2:121" s="218" customFormat="1" ht="110.25" customHeight="1">
      <c r="B125" s="162" t="s">
        <v>132</v>
      </c>
      <c r="C125" s="255" t="s">
        <v>107</v>
      </c>
      <c r="D125" s="314"/>
      <c r="E125" s="96" t="s">
        <v>78</v>
      </c>
      <c r="F125" s="75" t="s">
        <v>63</v>
      </c>
      <c r="G125" s="78">
        <v>70000</v>
      </c>
      <c r="H125" s="78">
        <v>10000</v>
      </c>
      <c r="I125" s="78">
        <f t="shared" si="9"/>
        <v>60000</v>
      </c>
      <c r="J125" s="78"/>
      <c r="K125" s="105">
        <f t="shared" si="10"/>
        <v>10000</v>
      </c>
      <c r="L125" s="149"/>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7"/>
      <c r="CP125" s="217"/>
      <c r="CQ125" s="217"/>
      <c r="CR125" s="217"/>
      <c r="CS125" s="217"/>
      <c r="CT125" s="217"/>
      <c r="CU125" s="217"/>
      <c r="CV125" s="217"/>
      <c r="CW125" s="217"/>
      <c r="CX125" s="217"/>
      <c r="CY125" s="217"/>
      <c r="CZ125" s="217"/>
      <c r="DA125" s="217"/>
      <c r="DB125" s="217"/>
      <c r="DC125" s="217"/>
      <c r="DD125" s="217"/>
      <c r="DE125" s="217"/>
      <c r="DF125" s="217"/>
      <c r="DG125" s="217"/>
      <c r="DH125" s="217"/>
      <c r="DI125" s="217"/>
      <c r="DJ125" s="217"/>
      <c r="DK125" s="217"/>
      <c r="DL125" s="217"/>
      <c r="DM125" s="217"/>
      <c r="DN125" s="217"/>
      <c r="DO125" s="217"/>
      <c r="DP125" s="217"/>
      <c r="DQ125" s="217"/>
    </row>
    <row r="126" spans="2:121" s="218" customFormat="1" ht="153.75" customHeight="1">
      <c r="B126" s="162" t="s">
        <v>214</v>
      </c>
      <c r="C126" s="255" t="s">
        <v>248</v>
      </c>
      <c r="D126" s="314"/>
      <c r="E126" s="96" t="s">
        <v>213</v>
      </c>
      <c r="F126" s="75" t="s">
        <v>63</v>
      </c>
      <c r="G126" s="78">
        <v>300000</v>
      </c>
      <c r="H126" s="78">
        <v>100000</v>
      </c>
      <c r="I126" s="78">
        <f t="shared" si="9"/>
        <v>200000</v>
      </c>
      <c r="J126" s="78"/>
      <c r="K126" s="105">
        <f t="shared" si="10"/>
        <v>100000</v>
      </c>
      <c r="L126" s="141"/>
      <c r="M126" s="217"/>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7"/>
      <c r="AP126" s="217"/>
      <c r="AQ126" s="217"/>
      <c r="AR126" s="217"/>
      <c r="AS126" s="217"/>
      <c r="AT126" s="217"/>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17"/>
      <c r="CE126" s="217"/>
      <c r="CF126" s="217"/>
      <c r="CG126" s="217"/>
      <c r="CH126" s="217"/>
      <c r="CI126" s="217"/>
      <c r="CJ126" s="217"/>
      <c r="CK126" s="217"/>
      <c r="CL126" s="217"/>
      <c r="CM126" s="217"/>
      <c r="CN126" s="217"/>
      <c r="CO126" s="217"/>
      <c r="CP126" s="217"/>
      <c r="CQ126" s="217"/>
      <c r="CR126" s="217"/>
      <c r="CS126" s="217"/>
      <c r="CT126" s="217"/>
      <c r="CU126" s="217"/>
      <c r="CV126" s="217"/>
      <c r="CW126" s="217"/>
      <c r="CX126" s="217"/>
      <c r="CY126" s="217"/>
      <c r="CZ126" s="217"/>
      <c r="DA126" s="217"/>
      <c r="DB126" s="217"/>
      <c r="DC126" s="217"/>
      <c r="DD126" s="217"/>
      <c r="DE126" s="217"/>
      <c r="DF126" s="217"/>
      <c r="DG126" s="217"/>
      <c r="DH126" s="217"/>
      <c r="DI126" s="217"/>
      <c r="DJ126" s="217"/>
      <c r="DK126" s="217"/>
      <c r="DL126" s="217"/>
      <c r="DM126" s="217"/>
      <c r="DN126" s="217"/>
      <c r="DO126" s="217"/>
      <c r="DP126" s="217"/>
      <c r="DQ126" s="217"/>
    </row>
    <row r="127" spans="2:121" s="218" customFormat="1" ht="170.25" customHeight="1">
      <c r="B127" s="162" t="s">
        <v>215</v>
      </c>
      <c r="C127" s="255" t="s">
        <v>241</v>
      </c>
      <c r="D127" s="314"/>
      <c r="E127" s="96" t="s">
        <v>225</v>
      </c>
      <c r="F127" s="75" t="s">
        <v>63</v>
      </c>
      <c r="G127" s="78">
        <v>3150000</v>
      </c>
      <c r="H127" s="105">
        <v>500000</v>
      </c>
      <c r="I127" s="78">
        <f t="shared" si="9"/>
        <v>2650000</v>
      </c>
      <c r="J127" s="78">
        <v>35000</v>
      </c>
      <c r="K127" s="105">
        <f t="shared" si="10"/>
        <v>465000</v>
      </c>
      <c r="L127" s="252" t="s">
        <v>342</v>
      </c>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7"/>
      <c r="AP127" s="217"/>
      <c r="AQ127" s="217"/>
      <c r="AR127" s="217"/>
      <c r="AS127" s="217"/>
      <c r="AT127" s="217"/>
      <c r="AU127" s="217"/>
      <c r="AV127" s="217"/>
      <c r="AW127" s="217"/>
      <c r="AX127" s="217"/>
      <c r="AY127" s="217"/>
      <c r="AZ127" s="217"/>
      <c r="BA127" s="217"/>
      <c r="BB127" s="217"/>
      <c r="BC127" s="217"/>
      <c r="BD127" s="217"/>
      <c r="BE127" s="217"/>
      <c r="BF127" s="217"/>
      <c r="BG127" s="217"/>
      <c r="BH127" s="217"/>
      <c r="BI127" s="217"/>
      <c r="BJ127" s="217"/>
      <c r="BK127" s="217"/>
      <c r="BL127" s="217"/>
      <c r="BM127" s="217"/>
      <c r="BN127" s="217"/>
      <c r="BO127" s="217"/>
      <c r="BP127" s="217"/>
      <c r="BQ127" s="217"/>
      <c r="BR127" s="217"/>
      <c r="BS127" s="217"/>
      <c r="BT127" s="217"/>
      <c r="BU127" s="217"/>
      <c r="BV127" s="217"/>
      <c r="BW127" s="217"/>
      <c r="BX127" s="217"/>
      <c r="BY127" s="217"/>
      <c r="BZ127" s="217"/>
      <c r="CA127" s="217"/>
      <c r="CB127" s="217"/>
      <c r="CC127" s="217"/>
      <c r="CD127" s="217"/>
      <c r="CE127" s="217"/>
      <c r="CF127" s="217"/>
      <c r="CG127" s="217"/>
      <c r="CH127" s="217"/>
      <c r="CI127" s="217"/>
      <c r="CJ127" s="217"/>
      <c r="CK127" s="217"/>
      <c r="CL127" s="217"/>
      <c r="CM127" s="217"/>
      <c r="CN127" s="217"/>
      <c r="CO127" s="217"/>
      <c r="CP127" s="217"/>
      <c r="CQ127" s="217"/>
      <c r="CR127" s="217"/>
      <c r="CS127" s="217"/>
      <c r="CT127" s="217"/>
      <c r="CU127" s="217"/>
      <c r="CV127" s="217"/>
      <c r="CW127" s="217"/>
      <c r="CX127" s="217"/>
      <c r="CY127" s="217"/>
      <c r="CZ127" s="217"/>
      <c r="DA127" s="217"/>
      <c r="DB127" s="217"/>
      <c r="DC127" s="217"/>
      <c r="DD127" s="217"/>
      <c r="DE127" s="217"/>
      <c r="DF127" s="217"/>
      <c r="DG127" s="217"/>
      <c r="DH127" s="217"/>
      <c r="DI127" s="217"/>
      <c r="DJ127" s="217"/>
      <c r="DK127" s="217"/>
      <c r="DL127" s="217"/>
      <c r="DM127" s="217"/>
      <c r="DN127" s="217"/>
      <c r="DO127" s="217"/>
      <c r="DP127" s="217"/>
      <c r="DQ127" s="217"/>
    </row>
    <row r="128" spans="1:121" s="165" customFormat="1" ht="96.75" customHeight="1">
      <c r="A128" s="57"/>
      <c r="B128" s="162" t="s">
        <v>243</v>
      </c>
      <c r="C128" s="256" t="s">
        <v>221</v>
      </c>
      <c r="D128" s="314"/>
      <c r="E128" s="103" t="s">
        <v>71</v>
      </c>
      <c r="F128" s="223" t="s">
        <v>63</v>
      </c>
      <c r="G128" s="105">
        <v>147000</v>
      </c>
      <c r="H128" s="105">
        <v>10000</v>
      </c>
      <c r="I128" s="105">
        <f t="shared" si="9"/>
        <v>137000</v>
      </c>
      <c r="J128" s="105"/>
      <c r="K128" s="105">
        <f t="shared" si="10"/>
        <v>10000</v>
      </c>
      <c r="L128" s="141"/>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c r="CD128" s="164"/>
      <c r="CE128" s="164"/>
      <c r="CF128" s="164"/>
      <c r="CG128" s="164"/>
      <c r="CH128" s="164"/>
      <c r="CI128" s="164"/>
      <c r="CJ128" s="164"/>
      <c r="CK128" s="164"/>
      <c r="CL128" s="164"/>
      <c r="CM128" s="164"/>
      <c r="CN128" s="164"/>
      <c r="CO128" s="164"/>
      <c r="CP128" s="164"/>
      <c r="CQ128" s="164"/>
      <c r="CR128" s="164"/>
      <c r="CS128" s="164"/>
      <c r="CT128" s="164"/>
      <c r="CU128" s="164"/>
      <c r="CV128" s="164"/>
      <c r="CW128" s="164"/>
      <c r="CX128" s="164"/>
      <c r="CY128" s="164"/>
      <c r="CZ128" s="164"/>
      <c r="DA128" s="164"/>
      <c r="DB128" s="164"/>
      <c r="DC128" s="164"/>
      <c r="DD128" s="164"/>
      <c r="DE128" s="164"/>
      <c r="DF128" s="164"/>
      <c r="DG128" s="164"/>
      <c r="DH128" s="164"/>
      <c r="DI128" s="164"/>
      <c r="DJ128" s="164"/>
      <c r="DK128" s="164"/>
      <c r="DL128" s="164"/>
      <c r="DM128" s="164"/>
      <c r="DN128" s="164"/>
      <c r="DO128" s="164"/>
      <c r="DP128" s="164"/>
      <c r="DQ128" s="164"/>
    </row>
    <row r="129" spans="1:121" s="165" customFormat="1" ht="126.75" customHeight="1">
      <c r="A129" s="57"/>
      <c r="B129" s="162" t="s">
        <v>323</v>
      </c>
      <c r="C129" s="256" t="s">
        <v>324</v>
      </c>
      <c r="D129" s="257"/>
      <c r="E129" s="96" t="s">
        <v>78</v>
      </c>
      <c r="F129" s="223" t="s">
        <v>63</v>
      </c>
      <c r="G129" s="105">
        <v>1200000</v>
      </c>
      <c r="H129" s="105">
        <v>500000</v>
      </c>
      <c r="I129" s="105">
        <f t="shared" si="9"/>
        <v>700000</v>
      </c>
      <c r="J129" s="105">
        <v>24200</v>
      </c>
      <c r="K129" s="105">
        <f t="shared" si="10"/>
        <v>475800</v>
      </c>
      <c r="L129" s="104" t="s">
        <v>343</v>
      </c>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c r="CD129" s="164"/>
      <c r="CE129" s="164"/>
      <c r="CF129" s="164"/>
      <c r="CG129" s="164"/>
      <c r="CH129" s="164"/>
      <c r="CI129" s="164"/>
      <c r="CJ129" s="164"/>
      <c r="CK129" s="164"/>
      <c r="CL129" s="164"/>
      <c r="CM129" s="164"/>
      <c r="CN129" s="164"/>
      <c r="CO129" s="164"/>
      <c r="CP129" s="164"/>
      <c r="CQ129" s="164"/>
      <c r="CR129" s="164"/>
      <c r="CS129" s="164"/>
      <c r="CT129" s="164"/>
      <c r="CU129" s="164"/>
      <c r="CV129" s="164"/>
      <c r="CW129" s="164"/>
      <c r="CX129" s="164"/>
      <c r="CY129" s="164"/>
      <c r="CZ129" s="164"/>
      <c r="DA129" s="164"/>
      <c r="DB129" s="164"/>
      <c r="DC129" s="164"/>
      <c r="DD129" s="164"/>
      <c r="DE129" s="164"/>
      <c r="DF129" s="164"/>
      <c r="DG129" s="164"/>
      <c r="DH129" s="164"/>
      <c r="DI129" s="164"/>
      <c r="DJ129" s="164"/>
      <c r="DK129" s="164"/>
      <c r="DL129" s="164"/>
      <c r="DM129" s="164"/>
      <c r="DN129" s="164"/>
      <c r="DO129" s="164"/>
      <c r="DP129" s="164"/>
      <c r="DQ129" s="164"/>
    </row>
    <row r="130" spans="1:121" s="165" customFormat="1" ht="50.25" customHeight="1">
      <c r="A130" s="57"/>
      <c r="B130" s="301">
        <v>2</v>
      </c>
      <c r="C130" s="302" t="s">
        <v>206</v>
      </c>
      <c r="D130" s="285" t="s">
        <v>277</v>
      </c>
      <c r="E130" s="338"/>
      <c r="F130" s="223" t="s">
        <v>63</v>
      </c>
      <c r="G130" s="105">
        <v>5856</v>
      </c>
      <c r="H130" s="105"/>
      <c r="I130" s="105">
        <f t="shared" si="9"/>
        <v>5856</v>
      </c>
      <c r="J130" s="105"/>
      <c r="K130" s="105">
        <f t="shared" si="10"/>
        <v>0</v>
      </c>
      <c r="L130" s="8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c r="CN130" s="164"/>
      <c r="CO130" s="164"/>
      <c r="CP130" s="164"/>
      <c r="CQ130" s="164"/>
      <c r="CR130" s="164"/>
      <c r="CS130" s="164"/>
      <c r="CT130" s="164"/>
      <c r="CU130" s="164"/>
      <c r="CV130" s="164"/>
      <c r="CW130" s="164"/>
      <c r="CX130" s="164"/>
      <c r="CY130" s="164"/>
      <c r="CZ130" s="164"/>
      <c r="DA130" s="164"/>
      <c r="DB130" s="164"/>
      <c r="DC130" s="164"/>
      <c r="DD130" s="164"/>
      <c r="DE130" s="164"/>
      <c r="DF130" s="164"/>
      <c r="DG130" s="164"/>
      <c r="DH130" s="164"/>
      <c r="DI130" s="164"/>
      <c r="DJ130" s="164"/>
      <c r="DK130" s="164"/>
      <c r="DL130" s="164"/>
      <c r="DM130" s="164"/>
      <c r="DN130" s="164"/>
      <c r="DO130" s="164"/>
      <c r="DP130" s="164"/>
      <c r="DQ130" s="164"/>
    </row>
    <row r="131" spans="1:121" s="61" customFormat="1" ht="61.5" customHeight="1">
      <c r="A131" s="69"/>
      <c r="B131" s="292"/>
      <c r="C131" s="292"/>
      <c r="D131" s="284"/>
      <c r="E131" s="292"/>
      <c r="F131" s="237" t="s">
        <v>229</v>
      </c>
      <c r="G131" s="105">
        <v>3904</v>
      </c>
      <c r="H131" s="105"/>
      <c r="I131" s="105">
        <f t="shared" si="9"/>
        <v>3904</v>
      </c>
      <c r="J131" s="105"/>
      <c r="K131" s="105">
        <f t="shared" si="10"/>
        <v>0</v>
      </c>
      <c r="L131" s="84"/>
      <c r="M131" s="59"/>
      <c r="N131" s="59"/>
      <c r="O131" s="59"/>
      <c r="P131" s="166"/>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2"/>
      <c r="BA131" s="222"/>
      <c r="BB131" s="222"/>
      <c r="BC131" s="222"/>
      <c r="BD131" s="222"/>
      <c r="BE131" s="222"/>
      <c r="BF131" s="222"/>
      <c r="BG131" s="222"/>
      <c r="BH131" s="222"/>
      <c r="BI131" s="222"/>
      <c r="BJ131" s="222"/>
      <c r="BK131" s="222"/>
      <c r="BL131" s="222"/>
      <c r="BM131" s="222"/>
      <c r="BN131" s="222"/>
      <c r="BO131" s="222"/>
      <c r="BP131" s="222"/>
      <c r="BQ131" s="222"/>
      <c r="BR131" s="222"/>
      <c r="BS131" s="222"/>
      <c r="BT131" s="222"/>
      <c r="BU131" s="222"/>
      <c r="BV131" s="222"/>
      <c r="BW131" s="222"/>
      <c r="BX131" s="222"/>
      <c r="BY131" s="222"/>
      <c r="BZ131" s="222"/>
      <c r="CA131" s="222"/>
      <c r="CB131" s="222"/>
      <c r="CC131" s="222"/>
      <c r="CD131" s="222"/>
      <c r="CE131" s="222"/>
      <c r="CF131" s="222"/>
      <c r="CG131" s="222"/>
      <c r="CH131" s="222"/>
      <c r="CI131" s="222"/>
      <c r="CJ131" s="222"/>
      <c r="CK131" s="222"/>
      <c r="CL131" s="222"/>
      <c r="CM131" s="222"/>
      <c r="CN131" s="222"/>
      <c r="CO131" s="222"/>
      <c r="CP131" s="222"/>
      <c r="CQ131" s="222"/>
      <c r="CR131" s="222"/>
      <c r="CS131" s="222"/>
      <c r="CT131" s="222"/>
      <c r="CU131" s="222"/>
      <c r="CV131" s="222"/>
      <c r="CW131" s="222"/>
      <c r="CX131" s="222"/>
      <c r="CY131" s="222"/>
      <c r="CZ131" s="222"/>
      <c r="DA131" s="222"/>
      <c r="DB131" s="222"/>
      <c r="DC131" s="222"/>
      <c r="DD131" s="222"/>
      <c r="DE131" s="222"/>
      <c r="DF131" s="222"/>
      <c r="DG131" s="222"/>
      <c r="DH131" s="222"/>
      <c r="DI131" s="222"/>
      <c r="DJ131" s="222"/>
      <c r="DK131" s="222"/>
      <c r="DL131" s="222"/>
      <c r="DM131" s="222"/>
      <c r="DN131" s="222"/>
      <c r="DO131" s="222"/>
      <c r="DP131" s="222"/>
      <c r="DQ131" s="222"/>
    </row>
    <row r="132" spans="2:121" ht="43.5" customHeight="1">
      <c r="B132" s="315" t="s">
        <v>84</v>
      </c>
      <c r="C132" s="316"/>
      <c r="D132" s="317"/>
      <c r="E132" s="195" t="s">
        <v>189</v>
      </c>
      <c r="F132" s="195" t="s">
        <v>189</v>
      </c>
      <c r="G132" s="193">
        <f>G131+G130+G112</f>
        <v>9548860</v>
      </c>
      <c r="H132" s="193">
        <f>H131+H130+H112</f>
        <v>3176000</v>
      </c>
      <c r="I132" s="193">
        <f>I131+I130+I112</f>
        <v>6372860</v>
      </c>
      <c r="J132" s="193">
        <f>J131+J130+J112</f>
        <v>236264</v>
      </c>
      <c r="K132" s="193">
        <f>K131+K130+K112</f>
        <v>2463936</v>
      </c>
      <c r="L132" s="196" t="s">
        <v>189</v>
      </c>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row>
    <row r="133" spans="2:121" ht="49.5" customHeight="1">
      <c r="B133" s="339" t="s">
        <v>310</v>
      </c>
      <c r="C133" s="339"/>
      <c r="D133" s="339"/>
      <c r="E133" s="339"/>
      <c r="F133" s="339"/>
      <c r="G133" s="339"/>
      <c r="H133" s="340"/>
      <c r="I133" s="340"/>
      <c r="J133" s="340"/>
      <c r="K133" s="340"/>
      <c r="L133" s="340"/>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row>
    <row r="134" spans="2:121" ht="199.5" customHeight="1">
      <c r="B134" s="226">
        <v>1</v>
      </c>
      <c r="C134" s="223" t="s">
        <v>228</v>
      </c>
      <c r="D134" s="223" t="s">
        <v>271</v>
      </c>
      <c r="E134" s="103" t="s">
        <v>79</v>
      </c>
      <c r="F134" s="104" t="s">
        <v>185</v>
      </c>
      <c r="G134" s="105">
        <v>305000</v>
      </c>
      <c r="H134" s="105">
        <v>80000</v>
      </c>
      <c r="I134" s="105">
        <f aca="true" t="shared" si="11" ref="I134:I145">G134-H134</f>
        <v>225000</v>
      </c>
      <c r="J134" s="105"/>
      <c r="K134" s="105">
        <f>H134-J134</f>
        <v>80000</v>
      </c>
      <c r="L134" s="223"/>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c r="DL134" s="59"/>
      <c r="DM134" s="59"/>
      <c r="DN134" s="59"/>
      <c r="DO134" s="59"/>
      <c r="DP134" s="59"/>
      <c r="DQ134" s="59"/>
    </row>
    <row r="135" spans="2:121" s="134" customFormat="1" ht="100.5" customHeight="1">
      <c r="B135" s="135">
        <v>2</v>
      </c>
      <c r="C135" s="136" t="s">
        <v>222</v>
      </c>
      <c r="D135" s="300" t="s">
        <v>311</v>
      </c>
      <c r="E135" s="92" t="s">
        <v>191</v>
      </c>
      <c r="F135" s="137" t="s">
        <v>185</v>
      </c>
      <c r="G135" s="122">
        <f>G136+G137+G138</f>
        <v>420000</v>
      </c>
      <c r="H135" s="122">
        <f>H136+H137+H138</f>
        <v>133000</v>
      </c>
      <c r="I135" s="122">
        <f t="shared" si="11"/>
        <v>287000</v>
      </c>
      <c r="J135" s="122">
        <f>J136+J137+J138</f>
        <v>0</v>
      </c>
      <c r="K135" s="122">
        <f>K136+K137+K138</f>
        <v>133000</v>
      </c>
      <c r="L135" s="139" t="s">
        <v>189</v>
      </c>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c r="CN135" s="138"/>
      <c r="CO135" s="138"/>
      <c r="CP135" s="138"/>
      <c r="CQ135" s="138"/>
      <c r="CR135" s="138"/>
      <c r="CS135" s="138"/>
      <c r="CT135" s="138"/>
      <c r="CU135" s="138"/>
      <c r="CV135" s="138"/>
      <c r="CW135" s="138"/>
      <c r="CX135" s="138"/>
      <c r="CY135" s="138"/>
      <c r="CZ135" s="138"/>
      <c r="DA135" s="138"/>
      <c r="DB135" s="138"/>
      <c r="DC135" s="138"/>
      <c r="DD135" s="138"/>
      <c r="DE135" s="138"/>
      <c r="DF135" s="138"/>
      <c r="DG135" s="138"/>
      <c r="DH135" s="138"/>
      <c r="DI135" s="138"/>
      <c r="DJ135" s="138"/>
      <c r="DK135" s="138"/>
      <c r="DL135" s="138"/>
      <c r="DM135" s="138"/>
      <c r="DN135" s="138"/>
      <c r="DO135" s="138"/>
      <c r="DP135" s="138"/>
      <c r="DQ135" s="138"/>
    </row>
    <row r="136" spans="2:121" s="79" customFormat="1" ht="93" customHeight="1">
      <c r="B136" s="221" t="s">
        <v>120</v>
      </c>
      <c r="C136" s="258" t="s">
        <v>254</v>
      </c>
      <c r="D136" s="292"/>
      <c r="E136" s="259" t="s">
        <v>82</v>
      </c>
      <c r="F136" s="260" t="s">
        <v>185</v>
      </c>
      <c r="G136" s="113">
        <v>30000</v>
      </c>
      <c r="H136" s="113">
        <v>10000</v>
      </c>
      <c r="I136" s="105">
        <f t="shared" si="11"/>
        <v>20000</v>
      </c>
      <c r="J136" s="105"/>
      <c r="K136" s="105">
        <f>H136-J136</f>
        <v>10000</v>
      </c>
      <c r="L136" s="14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1"/>
      <c r="BQ136" s="161"/>
      <c r="BR136" s="161"/>
      <c r="BS136" s="161"/>
      <c r="BT136" s="161"/>
      <c r="BU136" s="161"/>
      <c r="BV136" s="161"/>
      <c r="BW136" s="161"/>
      <c r="BX136" s="161"/>
      <c r="BY136" s="161"/>
      <c r="BZ136" s="161"/>
      <c r="CA136" s="161"/>
      <c r="CB136" s="161"/>
      <c r="CC136" s="161"/>
      <c r="CD136" s="161"/>
      <c r="CE136" s="161"/>
      <c r="CF136" s="161"/>
      <c r="CG136" s="161"/>
      <c r="CH136" s="161"/>
      <c r="CI136" s="161"/>
      <c r="CJ136" s="161"/>
      <c r="CK136" s="161"/>
      <c r="CL136" s="161"/>
      <c r="CM136" s="161"/>
      <c r="CN136" s="161"/>
      <c r="CO136" s="161"/>
      <c r="CP136" s="161"/>
      <c r="CQ136" s="161"/>
      <c r="CR136" s="161"/>
      <c r="CS136" s="161"/>
      <c r="CT136" s="161"/>
      <c r="CU136" s="161"/>
      <c r="CV136" s="161"/>
      <c r="CW136" s="161"/>
      <c r="CX136" s="161"/>
      <c r="CY136" s="161"/>
      <c r="CZ136" s="161"/>
      <c r="DA136" s="161"/>
      <c r="DB136" s="161"/>
      <c r="DC136" s="161"/>
      <c r="DD136" s="161"/>
      <c r="DE136" s="161"/>
      <c r="DF136" s="161"/>
      <c r="DG136" s="161"/>
      <c r="DH136" s="161"/>
      <c r="DI136" s="161"/>
      <c r="DJ136" s="161"/>
      <c r="DK136" s="161"/>
      <c r="DL136" s="161"/>
      <c r="DM136" s="161"/>
      <c r="DN136" s="161"/>
      <c r="DO136" s="161"/>
      <c r="DP136" s="161"/>
      <c r="DQ136" s="161"/>
    </row>
    <row r="137" spans="2:121" s="79" customFormat="1" ht="100.5" customHeight="1">
      <c r="B137" s="221" t="s">
        <v>121</v>
      </c>
      <c r="C137" s="258" t="s">
        <v>254</v>
      </c>
      <c r="D137" s="292"/>
      <c r="E137" s="96" t="s">
        <v>187</v>
      </c>
      <c r="F137" s="234" t="s">
        <v>185</v>
      </c>
      <c r="G137" s="113">
        <v>152000</v>
      </c>
      <c r="H137" s="113">
        <v>25000</v>
      </c>
      <c r="I137" s="105">
        <f t="shared" si="11"/>
        <v>127000</v>
      </c>
      <c r="J137" s="105"/>
      <c r="K137" s="105">
        <f>H137-J137</f>
        <v>25000</v>
      </c>
      <c r="L137" s="14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1"/>
      <c r="BO137" s="161"/>
      <c r="BP137" s="161"/>
      <c r="BQ137" s="161"/>
      <c r="BR137" s="161"/>
      <c r="BS137" s="161"/>
      <c r="BT137" s="161"/>
      <c r="BU137" s="161"/>
      <c r="BV137" s="161"/>
      <c r="BW137" s="161"/>
      <c r="BX137" s="161"/>
      <c r="BY137" s="161"/>
      <c r="BZ137" s="161"/>
      <c r="CA137" s="161"/>
      <c r="CB137" s="161"/>
      <c r="CC137" s="161"/>
      <c r="CD137" s="161"/>
      <c r="CE137" s="161"/>
      <c r="CF137" s="161"/>
      <c r="CG137" s="161"/>
      <c r="CH137" s="161"/>
      <c r="CI137" s="161"/>
      <c r="CJ137" s="161"/>
      <c r="CK137" s="161"/>
      <c r="CL137" s="161"/>
      <c r="CM137" s="161"/>
      <c r="CN137" s="161"/>
      <c r="CO137" s="161"/>
      <c r="CP137" s="161"/>
      <c r="CQ137" s="161"/>
      <c r="CR137" s="161"/>
      <c r="CS137" s="161"/>
      <c r="CT137" s="161"/>
      <c r="CU137" s="161"/>
      <c r="CV137" s="161"/>
      <c r="CW137" s="161"/>
      <c r="CX137" s="161"/>
      <c r="CY137" s="161"/>
      <c r="CZ137" s="161"/>
      <c r="DA137" s="161"/>
      <c r="DB137" s="161"/>
      <c r="DC137" s="161"/>
      <c r="DD137" s="161"/>
      <c r="DE137" s="161"/>
      <c r="DF137" s="161"/>
      <c r="DG137" s="161"/>
      <c r="DH137" s="161"/>
      <c r="DI137" s="161"/>
      <c r="DJ137" s="161"/>
      <c r="DK137" s="161"/>
      <c r="DL137" s="161"/>
      <c r="DM137" s="161"/>
      <c r="DN137" s="161"/>
      <c r="DO137" s="161"/>
      <c r="DP137" s="161"/>
      <c r="DQ137" s="161"/>
    </row>
    <row r="138" spans="2:121" s="79" customFormat="1" ht="84.75" customHeight="1">
      <c r="B138" s="221" t="s">
        <v>122</v>
      </c>
      <c r="C138" s="258" t="s">
        <v>254</v>
      </c>
      <c r="D138" s="292"/>
      <c r="E138" s="96" t="s">
        <v>188</v>
      </c>
      <c r="F138" s="234" t="s">
        <v>185</v>
      </c>
      <c r="G138" s="113">
        <v>238000</v>
      </c>
      <c r="H138" s="113">
        <v>98000</v>
      </c>
      <c r="I138" s="105">
        <f t="shared" si="11"/>
        <v>140000</v>
      </c>
      <c r="J138" s="105"/>
      <c r="K138" s="105">
        <f>H138-J138</f>
        <v>98000</v>
      </c>
      <c r="L138" s="14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c r="CA138" s="161"/>
      <c r="CB138" s="161"/>
      <c r="CC138" s="161"/>
      <c r="CD138" s="161"/>
      <c r="CE138" s="161"/>
      <c r="CF138" s="161"/>
      <c r="CG138" s="161"/>
      <c r="CH138" s="161"/>
      <c r="CI138" s="161"/>
      <c r="CJ138" s="161"/>
      <c r="CK138" s="161"/>
      <c r="CL138" s="161"/>
      <c r="CM138" s="161"/>
      <c r="CN138" s="161"/>
      <c r="CO138" s="161"/>
      <c r="CP138" s="161"/>
      <c r="CQ138" s="161"/>
      <c r="CR138" s="161"/>
      <c r="CS138" s="161"/>
      <c r="CT138" s="161"/>
      <c r="CU138" s="161"/>
      <c r="CV138" s="161"/>
      <c r="CW138" s="161"/>
      <c r="CX138" s="161"/>
      <c r="CY138" s="161"/>
      <c r="CZ138" s="161"/>
      <c r="DA138" s="161"/>
      <c r="DB138" s="161"/>
      <c r="DC138" s="161"/>
      <c r="DD138" s="161"/>
      <c r="DE138" s="161"/>
      <c r="DF138" s="161"/>
      <c r="DG138" s="161"/>
      <c r="DH138" s="161"/>
      <c r="DI138" s="161"/>
      <c r="DJ138" s="161"/>
      <c r="DK138" s="161"/>
      <c r="DL138" s="161"/>
      <c r="DM138" s="161"/>
      <c r="DN138" s="161"/>
      <c r="DO138" s="161"/>
      <c r="DP138" s="161"/>
      <c r="DQ138" s="161"/>
    </row>
    <row r="139" spans="2:121" ht="96.75" customHeight="1">
      <c r="B139" s="226">
        <v>3</v>
      </c>
      <c r="C139" s="261" t="s">
        <v>118</v>
      </c>
      <c r="D139" s="223" t="s">
        <v>313</v>
      </c>
      <c r="E139" s="103" t="s">
        <v>79</v>
      </c>
      <c r="F139" s="104" t="s">
        <v>185</v>
      </c>
      <c r="G139" s="105">
        <v>60000</v>
      </c>
      <c r="H139" s="105">
        <v>20000</v>
      </c>
      <c r="I139" s="105">
        <f t="shared" si="11"/>
        <v>40000</v>
      </c>
      <c r="J139" s="105"/>
      <c r="K139" s="105">
        <f>H139-J139</f>
        <v>20000</v>
      </c>
      <c r="L139" s="223"/>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row>
    <row r="140" spans="2:121" s="68" customFormat="1" ht="103.5" customHeight="1">
      <c r="B140" s="91">
        <v>4</v>
      </c>
      <c r="C140" s="110" t="s">
        <v>186</v>
      </c>
      <c r="D140" s="301" t="s">
        <v>312</v>
      </c>
      <c r="E140" s="92" t="s">
        <v>191</v>
      </c>
      <c r="F140" s="100" t="s">
        <v>185</v>
      </c>
      <c r="G140" s="219">
        <f>G141+G142+G143+G144</f>
        <v>21393300</v>
      </c>
      <c r="H140" s="94">
        <f>H141+H142+H143+H144</f>
        <v>170000</v>
      </c>
      <c r="I140" s="94">
        <f t="shared" si="11"/>
        <v>21223300</v>
      </c>
      <c r="J140" s="94">
        <f>J141+J142+J143+J144</f>
        <v>9199.01</v>
      </c>
      <c r="K140" s="94">
        <f>K141+K142+K143+K144</f>
        <v>160800.99</v>
      </c>
      <c r="L140" s="106" t="s">
        <v>189</v>
      </c>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row>
    <row r="141" spans="2:121" s="218" customFormat="1" ht="94.5" customHeight="1">
      <c r="B141" s="162" t="s">
        <v>120</v>
      </c>
      <c r="C141" s="262" t="s">
        <v>141</v>
      </c>
      <c r="D141" s="314"/>
      <c r="E141" s="96" t="s">
        <v>187</v>
      </c>
      <c r="F141" s="234" t="s">
        <v>185</v>
      </c>
      <c r="G141" s="78">
        <v>5411700</v>
      </c>
      <c r="H141" s="78">
        <v>32000</v>
      </c>
      <c r="I141" s="78">
        <f t="shared" si="11"/>
        <v>5379700</v>
      </c>
      <c r="J141" s="78">
        <v>789.34</v>
      </c>
      <c r="K141" s="105">
        <f>H141-J141</f>
        <v>31210.66</v>
      </c>
      <c r="L141" s="104" t="s">
        <v>357</v>
      </c>
      <c r="M141" s="158"/>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c r="AQ141" s="217"/>
      <c r="AR141" s="217"/>
      <c r="AS141" s="217"/>
      <c r="AT141" s="217"/>
      <c r="AU141" s="217"/>
      <c r="AV141" s="217"/>
      <c r="AW141" s="217"/>
      <c r="AX141" s="217"/>
      <c r="AY141" s="217"/>
      <c r="AZ141" s="217"/>
      <c r="BA141" s="217"/>
      <c r="BB141" s="217"/>
      <c r="BC141" s="217"/>
      <c r="BD141" s="217"/>
      <c r="BE141" s="217"/>
      <c r="BF141" s="217"/>
      <c r="BG141" s="217"/>
      <c r="BH141" s="217"/>
      <c r="BI141" s="217"/>
      <c r="BJ141" s="217"/>
      <c r="BK141" s="217"/>
      <c r="BL141" s="217"/>
      <c r="BM141" s="217"/>
      <c r="BN141" s="217"/>
      <c r="BO141" s="217"/>
      <c r="BP141" s="217"/>
      <c r="BQ141" s="217"/>
      <c r="BR141" s="217"/>
      <c r="BS141" s="217"/>
      <c r="BT141" s="217"/>
      <c r="BU141" s="217"/>
      <c r="BV141" s="217"/>
      <c r="BW141" s="217"/>
      <c r="BX141" s="217"/>
      <c r="BY141" s="217"/>
      <c r="BZ141" s="217"/>
      <c r="CA141" s="217"/>
      <c r="CB141" s="217"/>
      <c r="CC141" s="217"/>
      <c r="CD141" s="217"/>
      <c r="CE141" s="217"/>
      <c r="CF141" s="217"/>
      <c r="CG141" s="217"/>
      <c r="CH141" s="217"/>
      <c r="CI141" s="217"/>
      <c r="CJ141" s="217"/>
      <c r="CK141" s="217"/>
      <c r="CL141" s="217"/>
      <c r="CM141" s="217"/>
      <c r="CN141" s="217"/>
      <c r="CO141" s="217"/>
      <c r="CP141" s="217"/>
      <c r="CQ141" s="217"/>
      <c r="CR141" s="217"/>
      <c r="CS141" s="217"/>
      <c r="CT141" s="217"/>
      <c r="CU141" s="217"/>
      <c r="CV141" s="217"/>
      <c r="CW141" s="217"/>
      <c r="CX141" s="217"/>
      <c r="CY141" s="217"/>
      <c r="CZ141" s="217"/>
      <c r="DA141" s="217"/>
      <c r="DB141" s="217"/>
      <c r="DC141" s="217"/>
      <c r="DD141" s="217"/>
      <c r="DE141" s="217"/>
      <c r="DF141" s="217"/>
      <c r="DG141" s="217"/>
      <c r="DH141" s="217"/>
      <c r="DI141" s="217"/>
      <c r="DJ141" s="217"/>
      <c r="DK141" s="217"/>
      <c r="DL141" s="217"/>
      <c r="DM141" s="217"/>
      <c r="DN141" s="217"/>
      <c r="DO141" s="217"/>
      <c r="DP141" s="217"/>
      <c r="DQ141" s="217"/>
    </row>
    <row r="142" spans="2:121" s="218" customFormat="1" ht="87.75" customHeight="1">
      <c r="B142" s="162" t="s">
        <v>121</v>
      </c>
      <c r="C142" s="263" t="s">
        <v>142</v>
      </c>
      <c r="D142" s="314"/>
      <c r="E142" s="96" t="s">
        <v>188</v>
      </c>
      <c r="F142" s="234" t="s">
        <v>185</v>
      </c>
      <c r="G142" s="78">
        <v>10748000</v>
      </c>
      <c r="H142" s="78">
        <v>73000</v>
      </c>
      <c r="I142" s="78">
        <f t="shared" si="11"/>
        <v>10675000</v>
      </c>
      <c r="J142" s="78">
        <v>8250</v>
      </c>
      <c r="K142" s="105">
        <f>H142-J142</f>
        <v>64750</v>
      </c>
      <c r="L142" s="104" t="s">
        <v>356</v>
      </c>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c r="AW142" s="217"/>
      <c r="AX142" s="217"/>
      <c r="AY142" s="217"/>
      <c r="AZ142" s="217"/>
      <c r="BA142" s="217"/>
      <c r="BB142" s="217"/>
      <c r="BC142" s="217"/>
      <c r="BD142" s="217"/>
      <c r="BE142" s="217"/>
      <c r="BF142" s="217"/>
      <c r="BG142" s="217"/>
      <c r="BH142" s="217"/>
      <c r="BI142" s="217"/>
      <c r="BJ142" s="217"/>
      <c r="BK142" s="217"/>
      <c r="BL142" s="217"/>
      <c r="BM142" s="217"/>
      <c r="BN142" s="217"/>
      <c r="BO142" s="217"/>
      <c r="BP142" s="217"/>
      <c r="BQ142" s="217"/>
      <c r="BR142" s="217"/>
      <c r="BS142" s="217"/>
      <c r="BT142" s="217"/>
      <c r="BU142" s="217"/>
      <c r="BV142" s="217"/>
      <c r="BW142" s="217"/>
      <c r="BX142" s="217"/>
      <c r="BY142" s="217"/>
      <c r="BZ142" s="217"/>
      <c r="CA142" s="217"/>
      <c r="CB142" s="217"/>
      <c r="CC142" s="217"/>
      <c r="CD142" s="217"/>
      <c r="CE142" s="217"/>
      <c r="CF142" s="217"/>
      <c r="CG142" s="217"/>
      <c r="CH142" s="217"/>
      <c r="CI142" s="217"/>
      <c r="CJ142" s="217"/>
      <c r="CK142" s="217"/>
      <c r="CL142" s="217"/>
      <c r="CM142" s="217"/>
      <c r="CN142" s="217"/>
      <c r="CO142" s="217"/>
      <c r="CP142" s="217"/>
      <c r="CQ142" s="217"/>
      <c r="CR142" s="217"/>
      <c r="CS142" s="217"/>
      <c r="CT142" s="217"/>
      <c r="CU142" s="217"/>
      <c r="CV142" s="217"/>
      <c r="CW142" s="217"/>
      <c r="CX142" s="217"/>
      <c r="CY142" s="217"/>
      <c r="CZ142" s="217"/>
      <c r="DA142" s="217"/>
      <c r="DB142" s="217"/>
      <c r="DC142" s="217"/>
      <c r="DD142" s="217"/>
      <c r="DE142" s="217"/>
      <c r="DF142" s="217"/>
      <c r="DG142" s="217"/>
      <c r="DH142" s="217"/>
      <c r="DI142" s="217"/>
      <c r="DJ142" s="217"/>
      <c r="DK142" s="217"/>
      <c r="DL142" s="217"/>
      <c r="DM142" s="217"/>
      <c r="DN142" s="217"/>
      <c r="DO142" s="217"/>
      <c r="DP142" s="217"/>
      <c r="DQ142" s="217"/>
    </row>
    <row r="143" spans="2:121" s="218" customFormat="1" ht="81.75" customHeight="1">
      <c r="B143" s="162" t="s">
        <v>122</v>
      </c>
      <c r="C143" s="262" t="s">
        <v>143</v>
      </c>
      <c r="D143" s="314"/>
      <c r="E143" s="96" t="s">
        <v>190</v>
      </c>
      <c r="F143" s="234" t="s">
        <v>185</v>
      </c>
      <c r="G143" s="78">
        <v>3463000</v>
      </c>
      <c r="H143" s="78">
        <v>43000</v>
      </c>
      <c r="I143" s="78">
        <f t="shared" si="11"/>
        <v>3420000</v>
      </c>
      <c r="J143" s="78">
        <v>159.67</v>
      </c>
      <c r="K143" s="105">
        <f>H143-J143</f>
        <v>42840.33</v>
      </c>
      <c r="L143" s="104" t="s">
        <v>355</v>
      </c>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7"/>
      <c r="AP143" s="217"/>
      <c r="AQ143" s="217"/>
      <c r="AR143" s="217"/>
      <c r="AS143" s="217"/>
      <c r="AT143" s="217"/>
      <c r="AU143" s="217"/>
      <c r="AV143" s="217"/>
      <c r="AW143" s="217"/>
      <c r="AX143" s="217"/>
      <c r="AY143" s="217"/>
      <c r="AZ143" s="217"/>
      <c r="BA143" s="217"/>
      <c r="BB143" s="217"/>
      <c r="BC143" s="217"/>
      <c r="BD143" s="217"/>
      <c r="BE143" s="217"/>
      <c r="BF143" s="217"/>
      <c r="BG143" s="217"/>
      <c r="BH143" s="217"/>
      <c r="BI143" s="217"/>
      <c r="BJ143" s="217"/>
      <c r="BK143" s="217"/>
      <c r="BL143" s="217"/>
      <c r="BM143" s="217"/>
      <c r="BN143" s="217"/>
      <c r="BO143" s="217"/>
      <c r="BP143" s="217"/>
      <c r="BQ143" s="217"/>
      <c r="BR143" s="217"/>
      <c r="BS143" s="217"/>
      <c r="BT143" s="217"/>
      <c r="BU143" s="217"/>
      <c r="BV143" s="217"/>
      <c r="BW143" s="217"/>
      <c r="BX143" s="217"/>
      <c r="BY143" s="217"/>
      <c r="BZ143" s="217"/>
      <c r="CA143" s="217"/>
      <c r="CB143" s="217"/>
      <c r="CC143" s="217"/>
      <c r="CD143" s="217"/>
      <c r="CE143" s="217"/>
      <c r="CF143" s="217"/>
      <c r="CG143" s="217"/>
      <c r="CH143" s="217"/>
      <c r="CI143" s="217"/>
      <c r="CJ143" s="217"/>
      <c r="CK143" s="217"/>
      <c r="CL143" s="217"/>
      <c r="CM143" s="217"/>
      <c r="CN143" s="217"/>
      <c r="CO143" s="217"/>
      <c r="CP143" s="217"/>
      <c r="CQ143" s="217"/>
      <c r="CR143" s="217"/>
      <c r="CS143" s="217"/>
      <c r="CT143" s="217"/>
      <c r="CU143" s="217"/>
      <c r="CV143" s="217"/>
      <c r="CW143" s="217"/>
      <c r="CX143" s="217"/>
      <c r="CY143" s="217"/>
      <c r="CZ143" s="217"/>
      <c r="DA143" s="217"/>
      <c r="DB143" s="217"/>
      <c r="DC143" s="217"/>
      <c r="DD143" s="217"/>
      <c r="DE143" s="217"/>
      <c r="DF143" s="217"/>
      <c r="DG143" s="217"/>
      <c r="DH143" s="217"/>
      <c r="DI143" s="217"/>
      <c r="DJ143" s="217"/>
      <c r="DK143" s="217"/>
      <c r="DL143" s="217"/>
      <c r="DM143" s="217"/>
      <c r="DN143" s="217"/>
      <c r="DO143" s="217"/>
      <c r="DP143" s="217"/>
      <c r="DQ143" s="217"/>
    </row>
    <row r="144" spans="1:121" s="218" customFormat="1" ht="70.5" customHeight="1">
      <c r="A144" s="218" t="s">
        <v>144</v>
      </c>
      <c r="B144" s="162" t="s">
        <v>123</v>
      </c>
      <c r="C144" s="262" t="s">
        <v>144</v>
      </c>
      <c r="D144" s="314"/>
      <c r="E144" s="96" t="s">
        <v>82</v>
      </c>
      <c r="F144" s="234" t="s">
        <v>185</v>
      </c>
      <c r="G144" s="78">
        <v>1770600</v>
      </c>
      <c r="H144" s="78">
        <v>22000</v>
      </c>
      <c r="I144" s="78">
        <f t="shared" si="11"/>
        <v>1748600</v>
      </c>
      <c r="J144" s="78"/>
      <c r="K144" s="105">
        <f>H144-J144</f>
        <v>22000</v>
      </c>
      <c r="L144" s="104"/>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7"/>
      <c r="AY144" s="217"/>
      <c r="AZ144" s="217"/>
      <c r="BA144" s="217"/>
      <c r="BB144" s="217"/>
      <c r="BC144" s="217"/>
      <c r="BD144" s="217"/>
      <c r="BE144" s="217"/>
      <c r="BF144" s="217"/>
      <c r="BG144" s="217"/>
      <c r="BH144" s="217"/>
      <c r="BI144" s="217"/>
      <c r="BJ144" s="217"/>
      <c r="BK144" s="217"/>
      <c r="BL144" s="217"/>
      <c r="BM144" s="217"/>
      <c r="BN144" s="217"/>
      <c r="BO144" s="217"/>
      <c r="BP144" s="217"/>
      <c r="BQ144" s="217"/>
      <c r="BR144" s="217"/>
      <c r="BS144" s="217"/>
      <c r="BT144" s="217"/>
      <c r="BU144" s="217"/>
      <c r="BV144" s="217"/>
      <c r="BW144" s="217"/>
      <c r="BX144" s="217"/>
      <c r="BY144" s="217"/>
      <c r="BZ144" s="217"/>
      <c r="CA144" s="217"/>
      <c r="CB144" s="217"/>
      <c r="CC144" s="217"/>
      <c r="CD144" s="217"/>
      <c r="CE144" s="217"/>
      <c r="CF144" s="217"/>
      <c r="CG144" s="217"/>
      <c r="CH144" s="217"/>
      <c r="CI144" s="217"/>
      <c r="CJ144" s="217"/>
      <c r="CK144" s="217"/>
      <c r="CL144" s="217"/>
      <c r="CM144" s="217"/>
      <c r="CN144" s="217"/>
      <c r="CO144" s="217"/>
      <c r="CP144" s="217"/>
      <c r="CQ144" s="217"/>
      <c r="CR144" s="217"/>
      <c r="CS144" s="217"/>
      <c r="CT144" s="217"/>
      <c r="CU144" s="217"/>
      <c r="CV144" s="217"/>
      <c r="CW144" s="217"/>
      <c r="CX144" s="217"/>
      <c r="CY144" s="217"/>
      <c r="CZ144" s="217"/>
      <c r="DA144" s="217"/>
      <c r="DB144" s="217"/>
      <c r="DC144" s="217"/>
      <c r="DD144" s="217"/>
      <c r="DE144" s="217"/>
      <c r="DF144" s="217"/>
      <c r="DG144" s="217"/>
      <c r="DH144" s="217"/>
      <c r="DI144" s="217"/>
      <c r="DJ144" s="217"/>
      <c r="DK144" s="217"/>
      <c r="DL144" s="217"/>
      <c r="DM144" s="217"/>
      <c r="DN144" s="217"/>
      <c r="DO144" s="217"/>
      <c r="DP144" s="217"/>
      <c r="DQ144" s="217"/>
    </row>
    <row r="145" spans="1:121" s="61" customFormat="1" ht="96.75" customHeight="1" hidden="1" thickBot="1">
      <c r="A145" s="69"/>
      <c r="B145" s="177">
        <v>5</v>
      </c>
      <c r="C145" s="175" t="s">
        <v>119</v>
      </c>
      <c r="D145" s="175" t="s">
        <v>91</v>
      </c>
      <c r="E145" s="107" t="s">
        <v>100</v>
      </c>
      <c r="F145" s="82" t="s">
        <v>64</v>
      </c>
      <c r="G145" s="97"/>
      <c r="H145" s="97"/>
      <c r="I145" s="97">
        <f t="shared" si="11"/>
        <v>0</v>
      </c>
      <c r="J145" s="97"/>
      <c r="K145" s="97"/>
      <c r="L145" s="175"/>
      <c r="M145" s="59"/>
      <c r="N145" s="59"/>
      <c r="O145" s="59"/>
      <c r="P145" s="70"/>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5"/>
      <c r="BR145" s="125"/>
      <c r="BS145" s="125"/>
      <c r="BT145" s="125"/>
      <c r="BU145" s="125"/>
      <c r="BV145" s="125"/>
      <c r="BW145" s="125"/>
      <c r="BX145" s="125"/>
      <c r="BY145" s="125"/>
      <c r="BZ145" s="125"/>
      <c r="CA145" s="125"/>
      <c r="CB145" s="125"/>
      <c r="CC145" s="125"/>
      <c r="CD145" s="125"/>
      <c r="CE145" s="125"/>
      <c r="CF145" s="125"/>
      <c r="CG145" s="125"/>
      <c r="CH145" s="125"/>
      <c r="CI145" s="125"/>
      <c r="CJ145" s="125"/>
      <c r="CK145" s="125"/>
      <c r="CL145" s="125"/>
      <c r="CM145" s="125"/>
      <c r="CN145" s="125"/>
      <c r="CO145" s="125"/>
      <c r="CP145" s="125"/>
      <c r="CQ145" s="125"/>
      <c r="CR145" s="125"/>
      <c r="CS145" s="125"/>
      <c r="CT145" s="125"/>
      <c r="CU145" s="125"/>
      <c r="CV145" s="125"/>
      <c r="CW145" s="125"/>
      <c r="CX145" s="125"/>
      <c r="CY145" s="125"/>
      <c r="CZ145" s="125"/>
      <c r="DA145" s="125"/>
      <c r="DB145" s="125"/>
      <c r="DC145" s="125"/>
      <c r="DD145" s="125"/>
      <c r="DE145" s="125"/>
      <c r="DF145" s="125"/>
      <c r="DG145" s="125"/>
      <c r="DH145" s="125"/>
      <c r="DI145" s="125"/>
      <c r="DJ145" s="125"/>
      <c r="DK145" s="125"/>
      <c r="DL145" s="125"/>
      <c r="DM145" s="125"/>
      <c r="DN145" s="125"/>
      <c r="DO145" s="125"/>
      <c r="DP145" s="125"/>
      <c r="DQ145" s="125"/>
    </row>
    <row r="146" spans="2:121" s="71" customFormat="1" ht="41.25" customHeight="1">
      <c r="B146" s="328" t="s">
        <v>84</v>
      </c>
      <c r="C146" s="329"/>
      <c r="D146" s="329"/>
      <c r="E146" s="330"/>
      <c r="F146" s="331"/>
      <c r="G146" s="199">
        <f>G134+G135+G139+G140</f>
        <v>22178300</v>
      </c>
      <c r="H146" s="199">
        <f>H134+H135+H139+H140</f>
        <v>403000</v>
      </c>
      <c r="I146" s="199">
        <f>I134+I135+I139+I140</f>
        <v>21775300</v>
      </c>
      <c r="J146" s="199">
        <f>J134+J135+J139+J140</f>
        <v>9199.01</v>
      </c>
      <c r="K146" s="199">
        <f>K134+K135+K139+K140</f>
        <v>393800.99</v>
      </c>
      <c r="L146" s="200" t="s">
        <v>189</v>
      </c>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row>
    <row r="147" spans="2:121" ht="44.25" customHeight="1">
      <c r="B147" s="277" t="s">
        <v>314</v>
      </c>
      <c r="C147" s="309"/>
      <c r="D147" s="309"/>
      <c r="E147" s="309"/>
      <c r="F147" s="309"/>
      <c r="G147" s="309"/>
      <c r="H147" s="310"/>
      <c r="I147" s="310"/>
      <c r="J147" s="311"/>
      <c r="K147" s="311"/>
      <c r="L147" s="31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row>
    <row r="148" spans="2:121" s="79" customFormat="1" ht="120.75" customHeight="1">
      <c r="B148" s="221">
        <v>1</v>
      </c>
      <c r="C148" s="264" t="s">
        <v>212</v>
      </c>
      <c r="D148" s="141" t="s">
        <v>315</v>
      </c>
      <c r="E148" s="142" t="s">
        <v>80</v>
      </c>
      <c r="F148" s="221" t="s">
        <v>65</v>
      </c>
      <c r="G148" s="113">
        <v>163500</v>
      </c>
      <c r="H148" s="113">
        <v>50000</v>
      </c>
      <c r="I148" s="113">
        <f>G148-H148</f>
        <v>113500</v>
      </c>
      <c r="J148" s="113"/>
      <c r="K148" s="105">
        <f aca="true" t="shared" si="12" ref="K148:K163">H148-J148</f>
        <v>50000</v>
      </c>
      <c r="L148" s="141"/>
      <c r="M148" s="13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c r="BN148" s="161"/>
      <c r="BO148" s="161"/>
      <c r="BP148" s="161"/>
      <c r="BQ148" s="161"/>
      <c r="BR148" s="161"/>
      <c r="BS148" s="161"/>
      <c r="BT148" s="161"/>
      <c r="BU148" s="161"/>
      <c r="BV148" s="161"/>
      <c r="BW148" s="161"/>
      <c r="BX148" s="161"/>
      <c r="BY148" s="161"/>
      <c r="BZ148" s="161"/>
      <c r="CA148" s="161"/>
      <c r="CB148" s="161"/>
      <c r="CC148" s="161"/>
      <c r="CD148" s="161"/>
      <c r="CE148" s="161"/>
      <c r="CF148" s="161"/>
      <c r="CG148" s="161"/>
      <c r="CH148" s="161"/>
      <c r="CI148" s="161"/>
      <c r="CJ148" s="161"/>
      <c r="CK148" s="161"/>
      <c r="CL148" s="161"/>
      <c r="CM148" s="161"/>
      <c r="CN148" s="161"/>
      <c r="CO148" s="161"/>
      <c r="CP148" s="161"/>
      <c r="CQ148" s="161"/>
      <c r="CR148" s="161"/>
      <c r="CS148" s="161"/>
      <c r="CT148" s="161"/>
      <c r="CU148" s="161"/>
      <c r="CV148" s="161"/>
      <c r="CW148" s="161"/>
      <c r="CX148" s="161"/>
      <c r="CY148" s="161"/>
      <c r="CZ148" s="161"/>
      <c r="DA148" s="161"/>
      <c r="DB148" s="161"/>
      <c r="DC148" s="161"/>
      <c r="DD148" s="161"/>
      <c r="DE148" s="161"/>
      <c r="DF148" s="161"/>
      <c r="DG148" s="161"/>
      <c r="DH148" s="161"/>
      <c r="DI148" s="161"/>
      <c r="DJ148" s="161"/>
      <c r="DK148" s="161"/>
      <c r="DL148" s="161"/>
      <c r="DM148" s="161"/>
      <c r="DN148" s="161"/>
      <c r="DO148" s="161"/>
      <c r="DP148" s="161"/>
      <c r="DQ148" s="161"/>
    </row>
    <row r="149" spans="2:121" s="79" customFormat="1" ht="129.75" customHeight="1">
      <c r="B149" s="221">
        <v>2</v>
      </c>
      <c r="C149" s="141" t="s">
        <v>316</v>
      </c>
      <c r="D149" s="141" t="s">
        <v>325</v>
      </c>
      <c r="E149" s="142" t="s">
        <v>317</v>
      </c>
      <c r="F149" s="221" t="s">
        <v>65</v>
      </c>
      <c r="G149" s="113">
        <v>100000</v>
      </c>
      <c r="H149" s="113">
        <v>100000</v>
      </c>
      <c r="I149" s="113"/>
      <c r="J149" s="113"/>
      <c r="K149" s="105">
        <f t="shared" si="12"/>
        <v>100000</v>
      </c>
      <c r="L149" s="141"/>
      <c r="M149" s="13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c r="BN149" s="161"/>
      <c r="BO149" s="161"/>
      <c r="BP149" s="161"/>
      <c r="BQ149" s="161"/>
      <c r="BR149" s="161"/>
      <c r="BS149" s="161"/>
      <c r="BT149" s="161"/>
      <c r="BU149" s="161"/>
      <c r="BV149" s="161"/>
      <c r="BW149" s="161"/>
      <c r="BX149" s="161"/>
      <c r="BY149" s="161"/>
      <c r="BZ149" s="161"/>
      <c r="CA149" s="161"/>
      <c r="CB149" s="161"/>
      <c r="CC149" s="161"/>
      <c r="CD149" s="161"/>
      <c r="CE149" s="161"/>
      <c r="CF149" s="161"/>
      <c r="CG149" s="161"/>
      <c r="CH149" s="161"/>
      <c r="CI149" s="161"/>
      <c r="CJ149" s="161"/>
      <c r="CK149" s="161"/>
      <c r="CL149" s="161"/>
      <c r="CM149" s="161"/>
      <c r="CN149" s="161"/>
      <c r="CO149" s="161"/>
      <c r="CP149" s="161"/>
      <c r="CQ149" s="161"/>
      <c r="CR149" s="161"/>
      <c r="CS149" s="161"/>
      <c r="CT149" s="161"/>
      <c r="CU149" s="161"/>
      <c r="CV149" s="161"/>
      <c r="CW149" s="161"/>
      <c r="CX149" s="161"/>
      <c r="CY149" s="161"/>
      <c r="CZ149" s="161"/>
      <c r="DA149" s="161"/>
      <c r="DB149" s="161"/>
      <c r="DC149" s="161"/>
      <c r="DD149" s="161"/>
      <c r="DE149" s="161"/>
      <c r="DF149" s="161"/>
      <c r="DG149" s="161"/>
      <c r="DH149" s="161"/>
      <c r="DI149" s="161"/>
      <c r="DJ149" s="161"/>
      <c r="DK149" s="161"/>
      <c r="DL149" s="161"/>
      <c r="DM149" s="161"/>
      <c r="DN149" s="161"/>
      <c r="DO149" s="161"/>
      <c r="DP149" s="161"/>
      <c r="DQ149" s="161"/>
    </row>
    <row r="150" spans="2:121" s="79" customFormat="1" ht="139.5" customHeight="1">
      <c r="B150" s="221">
        <v>3</v>
      </c>
      <c r="C150" s="141" t="s">
        <v>331</v>
      </c>
      <c r="D150" s="223" t="s">
        <v>290</v>
      </c>
      <c r="E150" s="142" t="s">
        <v>317</v>
      </c>
      <c r="F150" s="221" t="s">
        <v>65</v>
      </c>
      <c r="G150" s="113">
        <v>100000</v>
      </c>
      <c r="H150" s="113"/>
      <c r="I150" s="113"/>
      <c r="J150" s="113"/>
      <c r="K150" s="105"/>
      <c r="L150" s="141"/>
      <c r="M150" s="13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c r="BN150" s="161"/>
      <c r="BO150" s="161"/>
      <c r="BP150" s="161"/>
      <c r="BQ150" s="161"/>
      <c r="BR150" s="161"/>
      <c r="BS150" s="161"/>
      <c r="BT150" s="161"/>
      <c r="BU150" s="161"/>
      <c r="BV150" s="161"/>
      <c r="BW150" s="161"/>
      <c r="BX150" s="161"/>
      <c r="BY150" s="161"/>
      <c r="BZ150" s="161"/>
      <c r="CA150" s="161"/>
      <c r="CB150" s="161"/>
      <c r="CC150" s="161"/>
      <c r="CD150" s="161"/>
      <c r="CE150" s="161"/>
      <c r="CF150" s="161"/>
      <c r="CG150" s="161"/>
      <c r="CH150" s="161"/>
      <c r="CI150" s="161"/>
      <c r="CJ150" s="161"/>
      <c r="CK150" s="161"/>
      <c r="CL150" s="161"/>
      <c r="CM150" s="161"/>
      <c r="CN150" s="161"/>
      <c r="CO150" s="161"/>
      <c r="CP150" s="161"/>
      <c r="CQ150" s="161"/>
      <c r="CR150" s="161"/>
      <c r="CS150" s="161"/>
      <c r="CT150" s="161"/>
      <c r="CU150" s="161"/>
      <c r="CV150" s="161"/>
      <c r="CW150" s="161"/>
      <c r="CX150" s="161"/>
      <c r="CY150" s="161"/>
      <c r="CZ150" s="161"/>
      <c r="DA150" s="161"/>
      <c r="DB150" s="161"/>
      <c r="DC150" s="161"/>
      <c r="DD150" s="161"/>
      <c r="DE150" s="161"/>
      <c r="DF150" s="161"/>
      <c r="DG150" s="161"/>
      <c r="DH150" s="161"/>
      <c r="DI150" s="161"/>
      <c r="DJ150" s="161"/>
      <c r="DK150" s="161"/>
      <c r="DL150" s="161"/>
      <c r="DM150" s="161"/>
      <c r="DN150" s="161"/>
      <c r="DO150" s="161"/>
      <c r="DP150" s="161"/>
      <c r="DQ150" s="161"/>
    </row>
    <row r="151" spans="2:121" s="79" customFormat="1" ht="153.75" customHeight="1">
      <c r="B151" s="221">
        <v>4</v>
      </c>
      <c r="C151" s="141" t="s">
        <v>257</v>
      </c>
      <c r="D151" s="141" t="s">
        <v>333</v>
      </c>
      <c r="E151" s="142" t="s">
        <v>81</v>
      </c>
      <c r="F151" s="221" t="s">
        <v>65</v>
      </c>
      <c r="G151" s="113">
        <v>15000</v>
      </c>
      <c r="H151" s="113"/>
      <c r="I151" s="113"/>
      <c r="J151" s="113"/>
      <c r="K151" s="105">
        <f t="shared" si="12"/>
        <v>0</v>
      </c>
      <c r="L151" s="120"/>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61"/>
      <c r="BY151" s="161"/>
      <c r="BZ151" s="161"/>
      <c r="CA151" s="161"/>
      <c r="CB151" s="161"/>
      <c r="CC151" s="161"/>
      <c r="CD151" s="161"/>
      <c r="CE151" s="161"/>
      <c r="CF151" s="161"/>
      <c r="CG151" s="161"/>
      <c r="CH151" s="161"/>
      <c r="CI151" s="161"/>
      <c r="CJ151" s="161"/>
      <c r="CK151" s="161"/>
      <c r="CL151" s="161"/>
      <c r="CM151" s="161"/>
      <c r="CN151" s="161"/>
      <c r="CO151" s="161"/>
      <c r="CP151" s="161"/>
      <c r="CQ151" s="161"/>
      <c r="CR151" s="161"/>
      <c r="CS151" s="161"/>
      <c r="CT151" s="161"/>
      <c r="CU151" s="161"/>
      <c r="CV151" s="161"/>
      <c r="CW151" s="161"/>
      <c r="CX151" s="161"/>
      <c r="CY151" s="161"/>
      <c r="CZ151" s="161"/>
      <c r="DA151" s="161"/>
      <c r="DB151" s="161"/>
      <c r="DC151" s="161"/>
      <c r="DD151" s="161"/>
      <c r="DE151" s="161"/>
      <c r="DF151" s="161"/>
      <c r="DG151" s="161"/>
      <c r="DH151" s="161"/>
      <c r="DI151" s="161"/>
      <c r="DJ151" s="161"/>
      <c r="DK151" s="161"/>
      <c r="DL151" s="161"/>
      <c r="DM151" s="161"/>
      <c r="DN151" s="161"/>
      <c r="DO151" s="161"/>
      <c r="DP151" s="161"/>
      <c r="DQ151" s="161"/>
    </row>
    <row r="152" spans="2:121" s="79" customFormat="1" ht="153.75" customHeight="1">
      <c r="B152" s="221">
        <v>5</v>
      </c>
      <c r="C152" s="141" t="s">
        <v>258</v>
      </c>
      <c r="D152" s="141" t="s">
        <v>334</v>
      </c>
      <c r="E152" s="142" t="s">
        <v>81</v>
      </c>
      <c r="F152" s="221" t="s">
        <v>65</v>
      </c>
      <c r="G152" s="113">
        <v>50000</v>
      </c>
      <c r="H152" s="113"/>
      <c r="I152" s="113">
        <f aca="true" t="shared" si="13" ref="I152:I163">G152-H152</f>
        <v>50000</v>
      </c>
      <c r="J152" s="113"/>
      <c r="K152" s="105">
        <f t="shared" si="12"/>
        <v>0</v>
      </c>
      <c r="L152" s="265"/>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c r="BN152" s="161"/>
      <c r="BO152" s="161"/>
      <c r="BP152" s="161"/>
      <c r="BQ152" s="161"/>
      <c r="BR152" s="161"/>
      <c r="BS152" s="161"/>
      <c r="BT152" s="161"/>
      <c r="BU152" s="161"/>
      <c r="BV152" s="161"/>
      <c r="BW152" s="161"/>
      <c r="BX152" s="161"/>
      <c r="BY152" s="161"/>
      <c r="BZ152" s="161"/>
      <c r="CA152" s="161"/>
      <c r="CB152" s="161"/>
      <c r="CC152" s="161"/>
      <c r="CD152" s="161"/>
      <c r="CE152" s="161"/>
      <c r="CF152" s="161"/>
      <c r="CG152" s="161"/>
      <c r="CH152" s="161"/>
      <c r="CI152" s="161"/>
      <c r="CJ152" s="161"/>
      <c r="CK152" s="161"/>
      <c r="CL152" s="161"/>
      <c r="CM152" s="161"/>
      <c r="CN152" s="161"/>
      <c r="CO152" s="161"/>
      <c r="CP152" s="161"/>
      <c r="CQ152" s="161"/>
      <c r="CR152" s="161"/>
      <c r="CS152" s="161"/>
      <c r="CT152" s="161"/>
      <c r="CU152" s="161"/>
      <c r="CV152" s="161"/>
      <c r="CW152" s="161"/>
      <c r="CX152" s="161"/>
      <c r="CY152" s="161"/>
      <c r="CZ152" s="161"/>
      <c r="DA152" s="161"/>
      <c r="DB152" s="161"/>
      <c r="DC152" s="161"/>
      <c r="DD152" s="161"/>
      <c r="DE152" s="161"/>
      <c r="DF152" s="161"/>
      <c r="DG152" s="161"/>
      <c r="DH152" s="161"/>
      <c r="DI152" s="161"/>
      <c r="DJ152" s="161"/>
      <c r="DK152" s="161"/>
      <c r="DL152" s="161"/>
      <c r="DM152" s="161"/>
      <c r="DN152" s="161"/>
      <c r="DO152" s="161"/>
      <c r="DP152" s="161"/>
      <c r="DQ152" s="161"/>
    </row>
    <row r="153" spans="2:121" s="79" customFormat="1" ht="155.25" customHeight="1" hidden="1">
      <c r="B153" s="221"/>
      <c r="C153" s="143" t="s">
        <v>250</v>
      </c>
      <c r="D153" s="141" t="s">
        <v>239</v>
      </c>
      <c r="E153" s="142" t="s">
        <v>81</v>
      </c>
      <c r="F153" s="221" t="s">
        <v>65</v>
      </c>
      <c r="G153" s="113"/>
      <c r="H153" s="113"/>
      <c r="I153" s="113">
        <f t="shared" si="13"/>
        <v>0</v>
      </c>
      <c r="J153" s="113"/>
      <c r="K153" s="105">
        <f t="shared" si="12"/>
        <v>0</v>
      </c>
      <c r="L153" s="265"/>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c r="BN153" s="161"/>
      <c r="BO153" s="161"/>
      <c r="BP153" s="161"/>
      <c r="BQ153" s="161"/>
      <c r="BR153" s="161"/>
      <c r="BS153" s="161"/>
      <c r="BT153" s="161"/>
      <c r="BU153" s="161"/>
      <c r="BV153" s="161"/>
      <c r="BW153" s="161"/>
      <c r="BX153" s="161"/>
      <c r="BY153" s="161"/>
      <c r="BZ153" s="161"/>
      <c r="CA153" s="161"/>
      <c r="CB153" s="161"/>
      <c r="CC153" s="161"/>
      <c r="CD153" s="161"/>
      <c r="CE153" s="161"/>
      <c r="CF153" s="161"/>
      <c r="CG153" s="161"/>
      <c r="CH153" s="161"/>
      <c r="CI153" s="161"/>
      <c r="CJ153" s="161"/>
      <c r="CK153" s="161"/>
      <c r="CL153" s="161"/>
      <c r="CM153" s="161"/>
      <c r="CN153" s="161"/>
      <c r="CO153" s="161"/>
      <c r="CP153" s="161"/>
      <c r="CQ153" s="161"/>
      <c r="CR153" s="161"/>
      <c r="CS153" s="161"/>
      <c r="CT153" s="161"/>
      <c r="CU153" s="161"/>
      <c r="CV153" s="161"/>
      <c r="CW153" s="161"/>
      <c r="CX153" s="161"/>
      <c r="CY153" s="161"/>
      <c r="CZ153" s="161"/>
      <c r="DA153" s="161"/>
      <c r="DB153" s="161"/>
      <c r="DC153" s="161"/>
      <c r="DD153" s="161"/>
      <c r="DE153" s="161"/>
      <c r="DF153" s="161"/>
      <c r="DG153" s="161"/>
      <c r="DH153" s="161"/>
      <c r="DI153" s="161"/>
      <c r="DJ153" s="161"/>
      <c r="DK153" s="161"/>
      <c r="DL153" s="161"/>
      <c r="DM153" s="161"/>
      <c r="DN153" s="161"/>
      <c r="DO153" s="161"/>
      <c r="DP153" s="161"/>
      <c r="DQ153" s="161"/>
    </row>
    <row r="154" spans="2:121" s="79" customFormat="1" ht="155.25" customHeight="1" hidden="1">
      <c r="B154" s="221"/>
      <c r="C154" s="143" t="s">
        <v>251</v>
      </c>
      <c r="D154" s="141" t="s">
        <v>239</v>
      </c>
      <c r="E154" s="142" t="s">
        <v>81</v>
      </c>
      <c r="F154" s="221" t="s">
        <v>65</v>
      </c>
      <c r="G154" s="113"/>
      <c r="H154" s="113"/>
      <c r="I154" s="113">
        <f t="shared" si="13"/>
        <v>0</v>
      </c>
      <c r="J154" s="113"/>
      <c r="K154" s="105">
        <f t="shared" si="12"/>
        <v>0</v>
      </c>
      <c r="L154" s="265"/>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c r="BN154" s="161"/>
      <c r="BO154" s="161"/>
      <c r="BP154" s="161"/>
      <c r="BQ154" s="161"/>
      <c r="BR154" s="161"/>
      <c r="BS154" s="161"/>
      <c r="BT154" s="161"/>
      <c r="BU154" s="161"/>
      <c r="BV154" s="161"/>
      <c r="BW154" s="161"/>
      <c r="BX154" s="161"/>
      <c r="BY154" s="161"/>
      <c r="BZ154" s="161"/>
      <c r="CA154" s="161"/>
      <c r="CB154" s="161"/>
      <c r="CC154" s="161"/>
      <c r="CD154" s="161"/>
      <c r="CE154" s="161"/>
      <c r="CF154" s="161"/>
      <c r="CG154" s="161"/>
      <c r="CH154" s="161"/>
      <c r="CI154" s="161"/>
      <c r="CJ154" s="161"/>
      <c r="CK154" s="161"/>
      <c r="CL154" s="161"/>
      <c r="CM154" s="161"/>
      <c r="CN154" s="161"/>
      <c r="CO154" s="161"/>
      <c r="CP154" s="161"/>
      <c r="CQ154" s="161"/>
      <c r="CR154" s="161"/>
      <c r="CS154" s="161"/>
      <c r="CT154" s="161"/>
      <c r="CU154" s="161"/>
      <c r="CV154" s="161"/>
      <c r="CW154" s="161"/>
      <c r="CX154" s="161"/>
      <c r="CY154" s="161"/>
      <c r="CZ154" s="161"/>
      <c r="DA154" s="161"/>
      <c r="DB154" s="161"/>
      <c r="DC154" s="161"/>
      <c r="DD154" s="161"/>
      <c r="DE154" s="161"/>
      <c r="DF154" s="161"/>
      <c r="DG154" s="161"/>
      <c r="DH154" s="161"/>
      <c r="DI154" s="161"/>
      <c r="DJ154" s="161"/>
      <c r="DK154" s="161"/>
      <c r="DL154" s="161"/>
      <c r="DM154" s="161"/>
      <c r="DN154" s="161"/>
      <c r="DO154" s="161"/>
      <c r="DP154" s="161"/>
      <c r="DQ154" s="161"/>
    </row>
    <row r="155" spans="2:121" s="79" customFormat="1" ht="164.25" customHeight="1">
      <c r="B155" s="221">
        <v>6</v>
      </c>
      <c r="C155" s="264" t="s">
        <v>249</v>
      </c>
      <c r="D155" s="141" t="s">
        <v>240</v>
      </c>
      <c r="E155" s="142" t="s">
        <v>81</v>
      </c>
      <c r="F155" s="221" t="s">
        <v>65</v>
      </c>
      <c r="G155" s="113">
        <v>329000</v>
      </c>
      <c r="H155" s="113"/>
      <c r="I155" s="113">
        <f t="shared" si="13"/>
        <v>329000</v>
      </c>
      <c r="J155" s="113"/>
      <c r="K155" s="105">
        <f t="shared" si="12"/>
        <v>0</v>
      </c>
      <c r="L155" s="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61"/>
      <c r="BY155" s="161"/>
      <c r="BZ155" s="161"/>
      <c r="CA155" s="161"/>
      <c r="CB155" s="161"/>
      <c r="CC155" s="161"/>
      <c r="CD155" s="161"/>
      <c r="CE155" s="161"/>
      <c r="CF155" s="161"/>
      <c r="CG155" s="161"/>
      <c r="CH155" s="161"/>
      <c r="CI155" s="161"/>
      <c r="CJ155" s="161"/>
      <c r="CK155" s="161"/>
      <c r="CL155" s="161"/>
      <c r="CM155" s="161"/>
      <c r="CN155" s="161"/>
      <c r="CO155" s="161"/>
      <c r="CP155" s="161"/>
      <c r="CQ155" s="161"/>
      <c r="CR155" s="161"/>
      <c r="CS155" s="161"/>
      <c r="CT155" s="161"/>
      <c r="CU155" s="161"/>
      <c r="CV155" s="161"/>
      <c r="CW155" s="161"/>
      <c r="CX155" s="161"/>
      <c r="CY155" s="161"/>
      <c r="CZ155" s="161"/>
      <c r="DA155" s="161"/>
      <c r="DB155" s="161"/>
      <c r="DC155" s="161"/>
      <c r="DD155" s="161"/>
      <c r="DE155" s="161"/>
      <c r="DF155" s="161"/>
      <c r="DG155" s="161"/>
      <c r="DH155" s="161"/>
      <c r="DI155" s="161"/>
      <c r="DJ155" s="161"/>
      <c r="DK155" s="161"/>
      <c r="DL155" s="161"/>
      <c r="DM155" s="161"/>
      <c r="DN155" s="161"/>
      <c r="DO155" s="161"/>
      <c r="DP155" s="161"/>
      <c r="DQ155" s="161"/>
    </row>
    <row r="156" spans="2:121" s="79" customFormat="1" ht="100.5" customHeight="1" hidden="1">
      <c r="B156" s="167"/>
      <c r="C156" s="142" t="s">
        <v>238</v>
      </c>
      <c r="D156" s="141" t="s">
        <v>242</v>
      </c>
      <c r="E156" s="142" t="s">
        <v>81</v>
      </c>
      <c r="F156" s="167" t="s">
        <v>65</v>
      </c>
      <c r="G156" s="113"/>
      <c r="H156" s="113"/>
      <c r="I156" s="113">
        <f t="shared" si="13"/>
        <v>0</v>
      </c>
      <c r="J156" s="113"/>
      <c r="K156" s="105">
        <f t="shared" si="12"/>
        <v>0</v>
      </c>
      <c r="L156" s="130"/>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c r="BF156" s="132"/>
      <c r="BG156" s="132"/>
      <c r="BH156" s="132"/>
      <c r="BI156" s="132"/>
      <c r="BJ156" s="132"/>
      <c r="BK156" s="132"/>
      <c r="BL156" s="132"/>
      <c r="BM156" s="132"/>
      <c r="BN156" s="132"/>
      <c r="BO156" s="132"/>
      <c r="BP156" s="132"/>
      <c r="BQ156" s="132"/>
      <c r="BR156" s="132"/>
      <c r="BS156" s="132"/>
      <c r="BT156" s="132"/>
      <c r="BU156" s="132"/>
      <c r="BV156" s="132"/>
      <c r="BW156" s="132"/>
      <c r="BX156" s="132"/>
      <c r="BY156" s="132"/>
      <c r="BZ156" s="132"/>
      <c r="CA156" s="132"/>
      <c r="CB156" s="132"/>
      <c r="CC156" s="132"/>
      <c r="CD156" s="132"/>
      <c r="CE156" s="132"/>
      <c r="CF156" s="132"/>
      <c r="CG156" s="132"/>
      <c r="CH156" s="132"/>
      <c r="CI156" s="132"/>
      <c r="CJ156" s="132"/>
      <c r="CK156" s="132"/>
      <c r="CL156" s="132"/>
      <c r="CM156" s="132"/>
      <c r="CN156" s="132"/>
      <c r="CO156" s="132"/>
      <c r="CP156" s="132"/>
      <c r="CQ156" s="132"/>
      <c r="CR156" s="132"/>
      <c r="CS156" s="132"/>
      <c r="CT156" s="132"/>
      <c r="CU156" s="132"/>
      <c r="CV156" s="132"/>
      <c r="CW156" s="132"/>
      <c r="CX156" s="132"/>
      <c r="CY156" s="132"/>
      <c r="CZ156" s="132"/>
      <c r="DA156" s="132"/>
      <c r="DB156" s="132"/>
      <c r="DC156" s="132"/>
      <c r="DD156" s="132"/>
      <c r="DE156" s="132"/>
      <c r="DF156" s="132"/>
      <c r="DG156" s="132"/>
      <c r="DH156" s="132"/>
      <c r="DI156" s="132"/>
      <c r="DJ156" s="132"/>
      <c r="DK156" s="132"/>
      <c r="DL156" s="132"/>
      <c r="DM156" s="132"/>
      <c r="DN156" s="132"/>
      <c r="DO156" s="132"/>
      <c r="DP156" s="132"/>
      <c r="DQ156" s="132"/>
    </row>
    <row r="157" spans="2:121" s="79" customFormat="1" ht="121.5" customHeight="1" hidden="1">
      <c r="B157" s="167"/>
      <c r="C157" s="142" t="s">
        <v>234</v>
      </c>
      <c r="D157" s="141" t="s">
        <v>235</v>
      </c>
      <c r="E157" s="142" t="s">
        <v>81</v>
      </c>
      <c r="F157" s="167" t="s">
        <v>65</v>
      </c>
      <c r="G157" s="113"/>
      <c r="H157" s="113"/>
      <c r="I157" s="113">
        <f t="shared" si="13"/>
        <v>0</v>
      </c>
      <c r="J157" s="113"/>
      <c r="K157" s="105">
        <f t="shared" si="12"/>
        <v>0</v>
      </c>
      <c r="L157" s="130"/>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32"/>
      <c r="BU157" s="132"/>
      <c r="BV157" s="132"/>
      <c r="BW157" s="132"/>
      <c r="BX157" s="132"/>
      <c r="BY157" s="132"/>
      <c r="BZ157" s="132"/>
      <c r="CA157" s="132"/>
      <c r="CB157" s="132"/>
      <c r="CC157" s="132"/>
      <c r="CD157" s="132"/>
      <c r="CE157" s="132"/>
      <c r="CF157" s="132"/>
      <c r="CG157" s="132"/>
      <c r="CH157" s="132"/>
      <c r="CI157" s="132"/>
      <c r="CJ157" s="132"/>
      <c r="CK157" s="132"/>
      <c r="CL157" s="132"/>
      <c r="CM157" s="132"/>
      <c r="CN157" s="132"/>
      <c r="CO157" s="132"/>
      <c r="CP157" s="132"/>
      <c r="CQ157" s="132"/>
      <c r="CR157" s="132"/>
      <c r="CS157" s="132"/>
      <c r="CT157" s="132"/>
      <c r="CU157" s="132"/>
      <c r="CV157" s="132"/>
      <c r="CW157" s="132"/>
      <c r="CX157" s="132"/>
      <c r="CY157" s="132"/>
      <c r="CZ157" s="132"/>
      <c r="DA157" s="132"/>
      <c r="DB157" s="132"/>
      <c r="DC157" s="132"/>
      <c r="DD157" s="132"/>
      <c r="DE157" s="132"/>
      <c r="DF157" s="132"/>
      <c r="DG157" s="132"/>
      <c r="DH157" s="132"/>
      <c r="DI157" s="132"/>
      <c r="DJ157" s="132"/>
      <c r="DK157" s="132"/>
      <c r="DL157" s="132"/>
      <c r="DM157" s="132"/>
      <c r="DN157" s="132"/>
      <c r="DO157" s="132"/>
      <c r="DP157" s="132"/>
      <c r="DQ157" s="132"/>
    </row>
    <row r="158" spans="2:121" s="79" customFormat="1" ht="85.5" customHeight="1" hidden="1">
      <c r="B158" s="167"/>
      <c r="C158" s="142" t="s">
        <v>237</v>
      </c>
      <c r="D158" s="141" t="s">
        <v>236</v>
      </c>
      <c r="E158" s="142" t="s">
        <v>81</v>
      </c>
      <c r="F158" s="167" t="s">
        <v>65</v>
      </c>
      <c r="G158" s="113"/>
      <c r="H158" s="113"/>
      <c r="I158" s="113">
        <f t="shared" si="13"/>
        <v>0</v>
      </c>
      <c r="J158" s="113"/>
      <c r="K158" s="105">
        <f t="shared" si="12"/>
        <v>0</v>
      </c>
      <c r="L158" s="130"/>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2"/>
      <c r="BR158" s="132"/>
      <c r="BS158" s="132"/>
      <c r="BT158" s="132"/>
      <c r="BU158" s="132"/>
      <c r="BV158" s="132"/>
      <c r="BW158" s="132"/>
      <c r="BX158" s="132"/>
      <c r="BY158" s="132"/>
      <c r="BZ158" s="132"/>
      <c r="CA158" s="132"/>
      <c r="CB158" s="132"/>
      <c r="CC158" s="132"/>
      <c r="CD158" s="132"/>
      <c r="CE158" s="132"/>
      <c r="CF158" s="132"/>
      <c r="CG158" s="132"/>
      <c r="CH158" s="132"/>
      <c r="CI158" s="132"/>
      <c r="CJ158" s="132"/>
      <c r="CK158" s="132"/>
      <c r="CL158" s="132"/>
      <c r="CM158" s="132"/>
      <c r="CN158" s="132"/>
      <c r="CO158" s="132"/>
      <c r="CP158" s="132"/>
      <c r="CQ158" s="132"/>
      <c r="CR158" s="132"/>
      <c r="CS158" s="132"/>
      <c r="CT158" s="132"/>
      <c r="CU158" s="132"/>
      <c r="CV158" s="132"/>
      <c r="CW158" s="132"/>
      <c r="CX158" s="132"/>
      <c r="CY158" s="132"/>
      <c r="CZ158" s="132"/>
      <c r="DA158" s="132"/>
      <c r="DB158" s="132"/>
      <c r="DC158" s="132"/>
      <c r="DD158" s="132"/>
      <c r="DE158" s="132"/>
      <c r="DF158" s="132"/>
      <c r="DG158" s="132"/>
      <c r="DH158" s="132"/>
      <c r="DI158" s="132"/>
      <c r="DJ158" s="132"/>
      <c r="DK158" s="132"/>
      <c r="DL158" s="132"/>
      <c r="DM158" s="132"/>
      <c r="DN158" s="132"/>
      <c r="DO158" s="132"/>
      <c r="DP158" s="132"/>
      <c r="DQ158" s="132"/>
    </row>
    <row r="159" spans="2:121" s="79" customFormat="1" ht="120.75" customHeight="1" hidden="1">
      <c r="B159" s="167"/>
      <c r="C159" s="141" t="s">
        <v>224</v>
      </c>
      <c r="D159" s="141" t="s">
        <v>244</v>
      </c>
      <c r="E159" s="142" t="s">
        <v>81</v>
      </c>
      <c r="F159" s="167" t="s">
        <v>65</v>
      </c>
      <c r="G159" s="113"/>
      <c r="H159" s="113"/>
      <c r="I159" s="113">
        <f t="shared" si="13"/>
        <v>0</v>
      </c>
      <c r="J159" s="113"/>
      <c r="K159" s="105">
        <f t="shared" si="12"/>
        <v>0</v>
      </c>
      <c r="L159" s="168"/>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U159" s="132"/>
      <c r="BV159" s="132"/>
      <c r="BW159" s="132"/>
      <c r="BX159" s="132"/>
      <c r="BY159" s="132"/>
      <c r="BZ159" s="132"/>
      <c r="CA159" s="132"/>
      <c r="CB159" s="132"/>
      <c r="CC159" s="132"/>
      <c r="CD159" s="132"/>
      <c r="CE159" s="132"/>
      <c r="CF159" s="132"/>
      <c r="CG159" s="132"/>
      <c r="CH159" s="132"/>
      <c r="CI159" s="132"/>
      <c r="CJ159" s="132"/>
      <c r="CK159" s="132"/>
      <c r="CL159" s="132"/>
      <c r="CM159" s="132"/>
      <c r="CN159" s="132"/>
      <c r="CO159" s="132"/>
      <c r="CP159" s="132"/>
      <c r="CQ159" s="132"/>
      <c r="CR159" s="132"/>
      <c r="CS159" s="132"/>
      <c r="CT159" s="132"/>
      <c r="CU159" s="132"/>
      <c r="CV159" s="132"/>
      <c r="CW159" s="132"/>
      <c r="CX159" s="132"/>
      <c r="CY159" s="132"/>
      <c r="CZ159" s="132"/>
      <c r="DA159" s="132"/>
      <c r="DB159" s="132"/>
      <c r="DC159" s="132"/>
      <c r="DD159" s="132"/>
      <c r="DE159" s="132"/>
      <c r="DF159" s="132"/>
      <c r="DG159" s="132"/>
      <c r="DH159" s="132"/>
      <c r="DI159" s="132"/>
      <c r="DJ159" s="132"/>
      <c r="DK159" s="132"/>
      <c r="DL159" s="132"/>
      <c r="DM159" s="132"/>
      <c r="DN159" s="132"/>
      <c r="DO159" s="132"/>
      <c r="DP159" s="132"/>
      <c r="DQ159" s="132"/>
    </row>
    <row r="160" spans="2:121" ht="54.75" customHeight="1" hidden="1">
      <c r="B160" s="88">
        <v>5</v>
      </c>
      <c r="C160" s="76" t="s">
        <v>98</v>
      </c>
      <c r="D160" s="84" t="s">
        <v>99</v>
      </c>
      <c r="E160" s="89">
        <v>3719800</v>
      </c>
      <c r="F160" s="88" t="s">
        <v>65</v>
      </c>
      <c r="G160" s="90"/>
      <c r="H160" s="90"/>
      <c r="I160" s="90">
        <f t="shared" si="13"/>
        <v>0</v>
      </c>
      <c r="J160" s="90"/>
      <c r="K160" s="105">
        <f t="shared" si="12"/>
        <v>0</v>
      </c>
      <c r="L160" s="76"/>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row>
    <row r="161" spans="2:121" s="66" customFormat="1" ht="73.5" customHeight="1" hidden="1">
      <c r="B161" s="83">
        <v>4</v>
      </c>
      <c r="C161" s="117" t="s">
        <v>139</v>
      </c>
      <c r="D161" s="84" t="s">
        <v>192</v>
      </c>
      <c r="E161" s="85" t="s">
        <v>81</v>
      </c>
      <c r="F161" s="83" t="s">
        <v>65</v>
      </c>
      <c r="G161" s="86"/>
      <c r="H161" s="86"/>
      <c r="I161" s="86">
        <f t="shared" si="13"/>
        <v>0</v>
      </c>
      <c r="J161" s="86"/>
      <c r="K161" s="105">
        <f t="shared" si="12"/>
        <v>0</v>
      </c>
      <c r="L161" s="118"/>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114"/>
      <c r="BL161" s="114"/>
      <c r="BM161" s="114"/>
      <c r="BN161" s="114"/>
      <c r="BO161" s="114"/>
      <c r="BP161" s="114"/>
      <c r="BQ161" s="114"/>
      <c r="BR161" s="114"/>
      <c r="BS161" s="114"/>
      <c r="BT161" s="114"/>
      <c r="BU161" s="114"/>
      <c r="BV161" s="114"/>
      <c r="BW161" s="114"/>
      <c r="BX161" s="114"/>
      <c r="BY161" s="114"/>
      <c r="BZ161" s="114"/>
      <c r="CA161" s="114"/>
      <c r="CB161" s="114"/>
      <c r="CC161" s="114"/>
      <c r="CD161" s="114"/>
      <c r="CE161" s="114"/>
      <c r="CF161" s="114"/>
      <c r="CG161" s="114"/>
      <c r="CH161" s="114"/>
      <c r="CI161" s="114"/>
      <c r="CJ161" s="114"/>
      <c r="CK161" s="114"/>
      <c r="CL161" s="114"/>
      <c r="CM161" s="114"/>
      <c r="CN161" s="114"/>
      <c r="CO161" s="114"/>
      <c r="CP161" s="114"/>
      <c r="CQ161" s="114"/>
      <c r="CR161" s="114"/>
      <c r="CS161" s="114"/>
      <c r="CT161" s="114"/>
      <c r="CU161" s="114"/>
      <c r="CV161" s="114"/>
      <c r="CW161" s="114"/>
      <c r="CX161" s="114"/>
      <c r="CY161" s="114"/>
      <c r="CZ161" s="114"/>
      <c r="DA161" s="114"/>
      <c r="DB161" s="114"/>
      <c r="DC161" s="114"/>
      <c r="DD161" s="114"/>
      <c r="DE161" s="114"/>
      <c r="DF161" s="114"/>
      <c r="DG161" s="114"/>
      <c r="DH161" s="114"/>
      <c r="DI161" s="114"/>
      <c r="DJ161" s="114"/>
      <c r="DK161" s="114"/>
      <c r="DL161" s="114"/>
      <c r="DM161" s="114"/>
      <c r="DN161" s="114"/>
      <c r="DO161" s="114"/>
      <c r="DP161" s="114"/>
      <c r="DQ161" s="114"/>
    </row>
    <row r="162" spans="2:121" s="66" customFormat="1" ht="117" customHeight="1" hidden="1">
      <c r="B162" s="83">
        <v>5</v>
      </c>
      <c r="C162" s="119" t="s">
        <v>138</v>
      </c>
      <c r="D162" s="84" t="s">
        <v>193</v>
      </c>
      <c r="E162" s="85" t="s">
        <v>81</v>
      </c>
      <c r="F162" s="83" t="s">
        <v>65</v>
      </c>
      <c r="G162" s="86"/>
      <c r="H162" s="86"/>
      <c r="I162" s="86">
        <f t="shared" si="13"/>
        <v>0</v>
      </c>
      <c r="J162" s="86"/>
      <c r="K162" s="105">
        <f t="shared" si="12"/>
        <v>0</v>
      </c>
      <c r="L162" s="118"/>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c r="CV162" s="114"/>
      <c r="CW162" s="114"/>
      <c r="CX162" s="114"/>
      <c r="CY162" s="114"/>
      <c r="CZ162" s="114"/>
      <c r="DA162" s="114"/>
      <c r="DB162" s="114"/>
      <c r="DC162" s="114"/>
      <c r="DD162" s="114"/>
      <c r="DE162" s="114"/>
      <c r="DF162" s="114"/>
      <c r="DG162" s="114"/>
      <c r="DH162" s="114"/>
      <c r="DI162" s="114"/>
      <c r="DJ162" s="114"/>
      <c r="DK162" s="114"/>
      <c r="DL162" s="114"/>
      <c r="DM162" s="114"/>
      <c r="DN162" s="114"/>
      <c r="DO162" s="114"/>
      <c r="DP162" s="114"/>
      <c r="DQ162" s="114"/>
    </row>
    <row r="163" spans="2:121" s="79" customFormat="1" ht="88.5" customHeight="1" hidden="1">
      <c r="B163" s="167"/>
      <c r="C163" s="169" t="s">
        <v>223</v>
      </c>
      <c r="D163" s="141" t="s">
        <v>233</v>
      </c>
      <c r="E163" s="142" t="s">
        <v>81</v>
      </c>
      <c r="F163" s="167" t="s">
        <v>65</v>
      </c>
      <c r="G163" s="113"/>
      <c r="H163" s="113"/>
      <c r="I163" s="113">
        <f t="shared" si="13"/>
        <v>0</v>
      </c>
      <c r="J163" s="113"/>
      <c r="K163" s="105">
        <f t="shared" si="12"/>
        <v>0</v>
      </c>
      <c r="L163" s="170"/>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c r="AV163" s="171"/>
      <c r="AW163" s="171"/>
      <c r="AX163" s="171"/>
      <c r="AY163" s="171"/>
      <c r="AZ163" s="171"/>
      <c r="BA163" s="171"/>
      <c r="BB163" s="171"/>
      <c r="BC163" s="171"/>
      <c r="BD163" s="171"/>
      <c r="BE163" s="171"/>
      <c r="BF163" s="171"/>
      <c r="BG163" s="171"/>
      <c r="BH163" s="171"/>
      <c r="BI163" s="171"/>
      <c r="BJ163" s="171"/>
      <c r="BK163" s="171"/>
      <c r="BL163" s="171"/>
      <c r="BM163" s="171"/>
      <c r="BN163" s="171"/>
      <c r="BO163" s="171"/>
      <c r="BP163" s="171"/>
      <c r="BQ163" s="171"/>
      <c r="BR163" s="171"/>
      <c r="BS163" s="171"/>
      <c r="BT163" s="171"/>
      <c r="BU163" s="171"/>
      <c r="BV163" s="171"/>
      <c r="BW163" s="171"/>
      <c r="BX163" s="171"/>
      <c r="BY163" s="171"/>
      <c r="BZ163" s="171"/>
      <c r="CA163" s="171"/>
      <c r="CB163" s="171"/>
      <c r="CC163" s="171"/>
      <c r="CD163" s="171"/>
      <c r="CE163" s="171"/>
      <c r="CF163" s="171"/>
      <c r="CG163" s="171"/>
      <c r="CH163" s="171"/>
      <c r="CI163" s="171"/>
      <c r="CJ163" s="171"/>
      <c r="CK163" s="171"/>
      <c r="CL163" s="171"/>
      <c r="CM163" s="171"/>
      <c r="CN163" s="171"/>
      <c r="CO163" s="171"/>
      <c r="CP163" s="171"/>
      <c r="CQ163" s="171"/>
      <c r="CR163" s="171"/>
      <c r="CS163" s="171"/>
      <c r="CT163" s="171"/>
      <c r="CU163" s="171"/>
      <c r="CV163" s="171"/>
      <c r="CW163" s="171"/>
      <c r="CX163" s="171"/>
      <c r="CY163" s="171"/>
      <c r="CZ163" s="171"/>
      <c r="DA163" s="171"/>
      <c r="DB163" s="171"/>
      <c r="DC163" s="171"/>
      <c r="DD163" s="171"/>
      <c r="DE163" s="171"/>
      <c r="DF163" s="171"/>
      <c r="DG163" s="171"/>
      <c r="DH163" s="171"/>
      <c r="DI163" s="171"/>
      <c r="DJ163" s="171"/>
      <c r="DK163" s="171"/>
      <c r="DL163" s="171"/>
      <c r="DM163" s="171"/>
      <c r="DN163" s="171"/>
      <c r="DO163" s="171"/>
      <c r="DP163" s="171"/>
      <c r="DQ163" s="171"/>
    </row>
    <row r="164" spans="2:121" s="79" customFormat="1" ht="43.5" customHeight="1">
      <c r="B164" s="268" t="s">
        <v>84</v>
      </c>
      <c r="C164" s="269"/>
      <c r="D164" s="269"/>
      <c r="E164" s="269"/>
      <c r="F164" s="270"/>
      <c r="G164" s="197">
        <f>G148+G152+G153+G154+G151+G155+G156+G157+G158+G159+G163+G149</f>
        <v>657500</v>
      </c>
      <c r="H164" s="197">
        <f>H148+H152+H153+H154+H151+H155+H156+H157+H158+H159+H163+H149</f>
        <v>150000</v>
      </c>
      <c r="I164" s="197">
        <f>I148+I152+I153+I154+I151+I155+I156+I157+I158+I159+I163+I149</f>
        <v>492500</v>
      </c>
      <c r="J164" s="197">
        <f>J148+J152+J153+J154+J151+J155+J156+J157+J158+J159+J163+J149</f>
        <v>0</v>
      </c>
      <c r="K164" s="197">
        <f>K148+K152+K153+K154+K151+K155+K156+K157+K158+K159+K163+K149</f>
        <v>150000</v>
      </c>
      <c r="L164" s="201" t="s">
        <v>189</v>
      </c>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row>
    <row r="165" spans="2:121" s="112" customFormat="1" ht="69" customHeight="1">
      <c r="B165" s="271" t="s">
        <v>83</v>
      </c>
      <c r="C165" s="272"/>
      <c r="D165" s="272"/>
      <c r="E165" s="272"/>
      <c r="F165" s="273"/>
      <c r="G165" s="121">
        <f>G164+G146+G132+G110+G79</f>
        <v>140430024</v>
      </c>
      <c r="H165" s="121">
        <f>H164+H146+H132+H110+H79</f>
        <v>48816962</v>
      </c>
      <c r="I165" s="121">
        <f>I164+I146+I132+I110+I79</f>
        <v>91598062</v>
      </c>
      <c r="J165" s="121">
        <f>J164+J146+J132+J110+J79</f>
        <v>2535727.55</v>
      </c>
      <c r="K165" s="121">
        <f>K164+K146+K132+K110+K79</f>
        <v>45795434.449999996</v>
      </c>
      <c r="L165" s="123" t="s">
        <v>189</v>
      </c>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1"/>
      <c r="BR165" s="111"/>
      <c r="BS165" s="111"/>
      <c r="BT165" s="111"/>
      <c r="BU165" s="111"/>
      <c r="BV165" s="111"/>
      <c r="BW165" s="111"/>
      <c r="BX165" s="111"/>
      <c r="BY165" s="111"/>
      <c r="BZ165" s="111"/>
      <c r="CA165" s="111"/>
      <c r="CB165" s="111"/>
      <c r="CC165" s="111"/>
      <c r="CD165" s="111"/>
      <c r="CE165" s="111"/>
      <c r="CF165" s="111"/>
      <c r="CG165" s="111"/>
      <c r="CH165" s="111"/>
      <c r="CI165" s="111"/>
      <c r="CJ165" s="111"/>
      <c r="CK165" s="111"/>
      <c r="CL165" s="111"/>
      <c r="CM165" s="111"/>
      <c r="CN165" s="111"/>
      <c r="CO165" s="111"/>
      <c r="CP165" s="111"/>
      <c r="CQ165" s="111"/>
      <c r="CR165" s="111"/>
      <c r="CS165" s="111"/>
      <c r="CT165" s="111"/>
      <c r="CU165" s="111"/>
      <c r="CV165" s="111"/>
      <c r="CW165" s="111"/>
      <c r="CX165" s="111"/>
      <c r="CY165" s="111"/>
      <c r="CZ165" s="111"/>
      <c r="DA165" s="111"/>
      <c r="DB165" s="111"/>
      <c r="DC165" s="111"/>
      <c r="DD165" s="111"/>
      <c r="DE165" s="111"/>
      <c r="DF165" s="111"/>
      <c r="DG165" s="111"/>
      <c r="DH165" s="111"/>
      <c r="DI165" s="111"/>
      <c r="DJ165" s="111"/>
      <c r="DK165" s="111"/>
      <c r="DL165" s="111"/>
      <c r="DM165" s="111"/>
      <c r="DN165" s="111"/>
      <c r="DO165" s="111"/>
      <c r="DP165" s="111"/>
      <c r="DQ165" s="111"/>
    </row>
    <row r="166" spans="2:15" s="210" customFormat="1" ht="35.25" customHeight="1">
      <c r="B166" s="332" t="s">
        <v>319</v>
      </c>
      <c r="C166" s="333"/>
      <c r="D166" s="333"/>
      <c r="E166" s="333"/>
      <c r="F166" s="334"/>
      <c r="G166" s="212">
        <f>G12+G61+G74+G78+G85+G53</f>
        <v>7129400</v>
      </c>
      <c r="H166" s="212">
        <f>H12+H61+H74+H78+H85+H53</f>
        <v>2717587</v>
      </c>
      <c r="I166" s="211">
        <f>G166-H166</f>
        <v>4411813</v>
      </c>
      <c r="J166" s="212">
        <f>J12+J61+J74+J78+J85+J53</f>
        <v>0</v>
      </c>
      <c r="K166" s="212">
        <f>H166-J166</f>
        <v>2717587</v>
      </c>
      <c r="L166" s="213" t="s">
        <v>189</v>
      </c>
      <c r="M166" s="209"/>
      <c r="N166" s="209"/>
      <c r="O166" s="209"/>
    </row>
    <row r="167" spans="2:8" ht="30.75">
      <c r="B167" s="63"/>
      <c r="C167" s="64"/>
      <c r="D167" s="67"/>
      <c r="F167" s="63"/>
      <c r="H167" s="124"/>
    </row>
    <row r="168" spans="2:6" ht="30.75">
      <c r="B168" s="63"/>
      <c r="C168" s="64"/>
      <c r="D168" s="67"/>
      <c r="F168" s="63"/>
    </row>
    <row r="169" spans="2:6" ht="30.75">
      <c r="B169" s="63"/>
      <c r="C169" s="64"/>
      <c r="D169" s="67"/>
      <c r="F169" s="63"/>
    </row>
    <row r="171" spans="2:6" ht="30.75">
      <c r="B171" s="299"/>
      <c r="C171" s="299"/>
      <c r="D171" s="299"/>
      <c r="E171" s="299"/>
      <c r="F171" s="299"/>
    </row>
    <row r="172" spans="2:6" ht="30.75">
      <c r="B172" s="299"/>
      <c r="C172" s="299"/>
      <c r="D172" s="299"/>
      <c r="E172" s="299"/>
      <c r="F172" s="299"/>
    </row>
    <row r="173" spans="2:6" ht="30.75">
      <c r="B173" s="299"/>
      <c r="C173" s="299"/>
      <c r="D173" s="299"/>
      <c r="E173" s="299"/>
      <c r="F173" s="299"/>
    </row>
    <row r="174" spans="2:6" ht="30.75">
      <c r="B174" s="299"/>
      <c r="C174" s="299"/>
      <c r="D174" s="299"/>
      <c r="E174" s="299"/>
      <c r="F174" s="299"/>
    </row>
    <row r="175" spans="2:6" ht="30.75">
      <c r="B175" s="299"/>
      <c r="C175" s="299"/>
      <c r="D175" s="299"/>
      <c r="E175" s="299"/>
      <c r="F175" s="299"/>
    </row>
  </sheetData>
  <sheetProtection/>
  <mergeCells count="56">
    <mergeCell ref="B133:L133"/>
    <mergeCell ref="F10:F15"/>
    <mergeCell ref="B146:F146"/>
    <mergeCell ref="B166:F166"/>
    <mergeCell ref="F76:F78"/>
    <mergeCell ref="B76:B78"/>
    <mergeCell ref="C76:C78"/>
    <mergeCell ref="D76:D78"/>
    <mergeCell ref="B81:B96"/>
    <mergeCell ref="B110:F110"/>
    <mergeCell ref="E130:E131"/>
    <mergeCell ref="B10:B15"/>
    <mergeCell ref="D10:D15"/>
    <mergeCell ref="B16:B24"/>
    <mergeCell ref="B101:B108"/>
    <mergeCell ref="C101:C108"/>
    <mergeCell ref="D59:D61"/>
    <mergeCell ref="C10:C12"/>
    <mergeCell ref="D16:D27"/>
    <mergeCell ref="D140:D144"/>
    <mergeCell ref="D81:D96"/>
    <mergeCell ref="B111:L111"/>
    <mergeCell ref="B132:D132"/>
    <mergeCell ref="C81:C96"/>
    <mergeCell ref="D101:D108"/>
    <mergeCell ref="D112:D128"/>
    <mergeCell ref="C30:C33"/>
    <mergeCell ref="D30:D33"/>
    <mergeCell ref="B171:F175"/>
    <mergeCell ref="D135:D138"/>
    <mergeCell ref="B130:B131"/>
    <mergeCell ref="C130:C131"/>
    <mergeCell ref="D130:D131"/>
    <mergeCell ref="F72:F74"/>
    <mergeCell ref="D72:D74"/>
    <mergeCell ref="C72:C74"/>
    <mergeCell ref="B72:B74"/>
    <mergeCell ref="B147:L147"/>
    <mergeCell ref="F30:F33"/>
    <mergeCell ref="B30:B33"/>
    <mergeCell ref="B59:B61"/>
    <mergeCell ref="C59:C61"/>
    <mergeCell ref="B45:B54"/>
    <mergeCell ref="C45:C54"/>
    <mergeCell ref="D45:D54"/>
    <mergeCell ref="F59:F61"/>
    <mergeCell ref="C1:K1"/>
    <mergeCell ref="B164:F164"/>
    <mergeCell ref="B165:F165"/>
    <mergeCell ref="B4:L4"/>
    <mergeCell ref="B80:L80"/>
    <mergeCell ref="F83:F85"/>
    <mergeCell ref="D99:D100"/>
    <mergeCell ref="C99:C100"/>
    <mergeCell ref="B99:B100"/>
    <mergeCell ref="B79:F79"/>
  </mergeCells>
  <printOptions/>
  <pageMargins left="0.07874015748031496" right="0.07874015748031496" top="0.07874015748031496" bottom="0.07874015748031496" header="0.5118110236220472" footer="0.5118110236220472"/>
  <pageSetup horizontalDpi="600" verticalDpi="600" orientation="landscape" paperSize="9" scale="30" r:id="rId1"/>
  <rowBreaks count="6" manualBreakCount="6">
    <brk id="20" max="11" man="1"/>
    <brk id="42" max="11" man="1"/>
    <brk id="84" max="11" man="1"/>
    <brk id="112" max="11" man="1"/>
    <brk id="122" max="11" man="1"/>
    <brk id="138" max="11"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341" t="s">
        <v>3</v>
      </c>
      <c r="D1" s="341"/>
      <c r="E1" s="341"/>
      <c r="F1" s="341"/>
      <c r="G1" s="341"/>
      <c r="H1" s="341"/>
      <c r="I1" s="341"/>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2024-02-26T10:55:23Z</cp:lastPrinted>
  <dcterms:created xsi:type="dcterms:W3CDTF">2013-08-21T05:30:05Z</dcterms:created>
  <dcterms:modified xsi:type="dcterms:W3CDTF">2024-03-01T08:57:19Z</dcterms:modified>
  <cp:category/>
  <cp:version/>
  <cp:contentType/>
  <cp:contentStatus/>
</cp:coreProperties>
</file>